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autoCompressPictures="0"/>
  <mc:AlternateContent xmlns:mc="http://schemas.openxmlformats.org/markup-compatibility/2006">
    <mc:Choice Requires="x15">
      <x15ac:absPath xmlns:x15ac="http://schemas.microsoft.com/office/spreadsheetml/2010/11/ac" url="C:\Users\karhea\Downloads\"/>
    </mc:Choice>
  </mc:AlternateContent>
  <xr:revisionPtr revIDLastSave="0" documentId="8_{DD2BC9E0-ECA1-42CB-BD3D-85FDA211222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3" i="5" l="1"/>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R6" i="5" s="1"/>
  <c r="X6" i="5"/>
  <c r="V7" i="5"/>
  <c r="V8" i="5"/>
  <c r="V9" i="5"/>
  <c r="V10" i="5"/>
  <c r="X10" i="5"/>
  <c r="V11" i="5"/>
  <c r="V12" i="5"/>
  <c r="V13" i="5"/>
  <c r="X13" i="5"/>
  <c r="V14" i="5"/>
  <c r="X14" i="5"/>
  <c r="V15" i="5"/>
  <c r="V16" i="5"/>
  <c r="V17" i="5"/>
  <c r="X17" i="5"/>
  <c r="V18" i="5"/>
  <c r="X18" i="5"/>
  <c r="V19" i="5"/>
  <c r="R19" i="5" s="1"/>
  <c r="X19" i="5"/>
  <c r="V20" i="5"/>
  <c r="V21" i="5"/>
  <c r="X21" i="5"/>
  <c r="V22" i="5"/>
  <c r="R22" i="5" s="1"/>
  <c r="X22" i="5"/>
  <c r="V23" i="5"/>
  <c r="X23" i="5"/>
  <c r="V24" i="5"/>
  <c r="X24" i="5"/>
  <c r="V25" i="5"/>
  <c r="X25" i="5"/>
  <c r="V26" i="5"/>
  <c r="X26" i="5"/>
  <c r="V27" i="5"/>
  <c r="X27" i="5"/>
  <c r="V28" i="5"/>
  <c r="V29" i="5"/>
  <c r="X29" i="5"/>
  <c r="V30" i="5"/>
  <c r="X30" i="5"/>
  <c r="V31" i="5"/>
  <c r="X31" i="5"/>
  <c r="V32" i="5"/>
  <c r="X32" i="5"/>
  <c r="V33" i="5"/>
  <c r="E33" i="5"/>
  <c r="X33" i="5" s="1"/>
  <c r="V34" i="5"/>
  <c r="E34" i="5"/>
  <c r="X34" i="5" s="1"/>
  <c r="V35" i="5"/>
  <c r="E35" i="5"/>
  <c r="X35" i="5" s="1"/>
  <c r="V36" i="5"/>
  <c r="E36" i="5"/>
  <c r="V37" i="5"/>
  <c r="E37" i="5"/>
  <c r="X37" i="5" s="1"/>
  <c r="V38" i="5"/>
  <c r="E38" i="5"/>
  <c r="X38" i="5" s="1"/>
  <c r="V39" i="5"/>
  <c r="E39" i="5"/>
  <c r="X39" i="5" s="1"/>
  <c r="V40" i="5"/>
  <c r="E40" i="5"/>
  <c r="X40" i="5" s="1"/>
  <c r="V41" i="5"/>
  <c r="E41" i="5"/>
  <c r="X41" i="5" s="1"/>
  <c r="V42" i="5"/>
  <c r="E42" i="5"/>
  <c r="X42" i="5" s="1"/>
  <c r="V43" i="5"/>
  <c r="E43" i="5"/>
  <c r="V44" i="5"/>
  <c r="E44" i="5"/>
  <c r="V45" i="5"/>
  <c r="E45" i="5"/>
  <c r="X45" i="5" s="1"/>
  <c r="V46" i="5"/>
  <c r="E46" i="5"/>
  <c r="X46" i="5" s="1"/>
  <c r="V47" i="5"/>
  <c r="E47" i="5"/>
  <c r="X47" i="5" s="1"/>
  <c r="V48" i="5"/>
  <c r="E48" i="5"/>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V61" i="5"/>
  <c r="E61" i="5"/>
  <c r="X61" i="5" s="1"/>
  <c r="V62" i="5"/>
  <c r="E62" i="5"/>
  <c r="X62" i="5" s="1"/>
  <c r="V63" i="5"/>
  <c r="E63" i="5"/>
  <c r="X63" i="5" s="1"/>
  <c r="V64" i="5"/>
  <c r="E64" i="5"/>
  <c r="V65" i="5"/>
  <c r="E65" i="5"/>
  <c r="X65" i="5" s="1"/>
  <c r="V66" i="5"/>
  <c r="E66" i="5"/>
  <c r="X66" i="5" s="1"/>
  <c r="V67" i="5"/>
  <c r="E67" i="5"/>
  <c r="X67" i="5" s="1"/>
  <c r="V68" i="5"/>
  <c r="E68" i="5"/>
  <c r="V69" i="5"/>
  <c r="E69" i="5"/>
  <c r="X69" i="5" s="1"/>
  <c r="V70" i="5"/>
  <c r="E70" i="5"/>
  <c r="X70" i="5" s="1"/>
  <c r="V71" i="5"/>
  <c r="E71" i="5"/>
  <c r="V72" i="5"/>
  <c r="E72" i="5"/>
  <c r="X72" i="5" s="1"/>
  <c r="V73" i="5"/>
  <c r="E73" i="5"/>
  <c r="X73" i="5" s="1"/>
  <c r="V74" i="5"/>
  <c r="E74" i="5"/>
  <c r="X74" i="5" s="1"/>
  <c r="V75" i="5"/>
  <c r="E75" i="5"/>
  <c r="X75" i="5" s="1"/>
  <c r="V76" i="5"/>
  <c r="E76" i="5"/>
  <c r="V77" i="5"/>
  <c r="E77" i="5"/>
  <c r="X77" i="5" s="1"/>
  <c r="V78" i="5"/>
  <c r="E78" i="5"/>
  <c r="X78" i="5" s="1"/>
  <c r="V79" i="5"/>
  <c r="E79" i="5"/>
  <c r="X79" i="5" s="1"/>
  <c r="V80" i="5"/>
  <c r="E80" i="5"/>
  <c r="V81" i="5"/>
  <c r="E81" i="5"/>
  <c r="X81" i="5" s="1"/>
  <c r="V82" i="5"/>
  <c r="E82" i="5"/>
  <c r="X82" i="5" s="1"/>
  <c r="V83" i="5"/>
  <c r="E83" i="5"/>
  <c r="X83" i="5" s="1"/>
  <c r="V84" i="5"/>
  <c r="E84" i="5"/>
  <c r="X84" i="5" s="1"/>
  <c r="V85" i="5"/>
  <c r="E85" i="5"/>
  <c r="X85" i="5" s="1"/>
  <c r="V86" i="5"/>
  <c r="E86" i="5"/>
  <c r="X86" i="5" s="1"/>
  <c r="V87" i="5"/>
  <c r="E87" i="5"/>
  <c r="V88" i="5"/>
  <c r="E88" i="5"/>
  <c r="V89" i="5"/>
  <c r="E89" i="5"/>
  <c r="X89" i="5" s="1"/>
  <c r="V90" i="5"/>
  <c r="E90" i="5"/>
  <c r="X90" i="5" s="1"/>
  <c r="V91" i="5"/>
  <c r="E91" i="5"/>
  <c r="V92" i="5"/>
  <c r="E92" i="5"/>
  <c r="V93" i="5"/>
  <c r="E93" i="5"/>
  <c r="X93" i="5" s="1"/>
  <c r="V94" i="5"/>
  <c r="E94" i="5"/>
  <c r="X94" i="5" s="1"/>
  <c r="V95" i="5"/>
  <c r="E95" i="5"/>
  <c r="X95" i="5" s="1"/>
  <c r="V96" i="5"/>
  <c r="E96" i="5"/>
  <c r="V97" i="5"/>
  <c r="E97" i="5"/>
  <c r="X97" i="5" s="1"/>
  <c r="V98" i="5"/>
  <c r="E98" i="5"/>
  <c r="X98" i="5" s="1"/>
  <c r="V99" i="5"/>
  <c r="E99" i="5"/>
  <c r="X99" i="5" s="1"/>
  <c r="V100" i="5"/>
  <c r="E100" i="5"/>
  <c r="V101" i="5"/>
  <c r="E101" i="5"/>
  <c r="X101" i="5" s="1"/>
  <c r="V102" i="5"/>
  <c r="E102" i="5"/>
  <c r="X102" i="5" s="1"/>
  <c r="V103" i="5"/>
  <c r="E103" i="5"/>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X114" i="5" s="1"/>
  <c r="V115" i="5"/>
  <c r="E115" i="5"/>
  <c r="V116" i="5"/>
  <c r="E116" i="5"/>
  <c r="V117" i="5"/>
  <c r="E117" i="5"/>
  <c r="X117" i="5" s="1"/>
  <c r="V118" i="5"/>
  <c r="E118" i="5"/>
  <c r="X118" i="5" s="1"/>
  <c r="V119" i="5"/>
  <c r="E119" i="5"/>
  <c r="X119" i="5" s="1"/>
  <c r="V120" i="5"/>
  <c r="E120" i="5"/>
  <c r="V121" i="5"/>
  <c r="E121" i="5"/>
  <c r="X121" i="5" s="1"/>
  <c r="V122" i="5"/>
  <c r="E122" i="5"/>
  <c r="X122" i="5" s="1"/>
  <c r="V123" i="5"/>
  <c r="E123" i="5"/>
  <c r="X123" i="5" s="1"/>
  <c r="V124" i="5"/>
  <c r="E124" i="5"/>
  <c r="V125" i="5"/>
  <c r="E125" i="5"/>
  <c r="X125" i="5" s="1"/>
  <c r="V126" i="5"/>
  <c r="E126" i="5"/>
  <c r="X126" i="5" s="1"/>
  <c r="V127" i="5"/>
  <c r="E127" i="5"/>
  <c r="X127" i="5" s="1"/>
  <c r="V128" i="5"/>
  <c r="E128" i="5"/>
  <c r="V129" i="5"/>
  <c r="E129" i="5"/>
  <c r="X129" i="5" s="1"/>
  <c r="V130" i="5"/>
  <c r="E130" i="5"/>
  <c r="X130" i="5" s="1"/>
  <c r="V131" i="5"/>
  <c r="E131" i="5"/>
  <c r="X131" i="5" s="1"/>
  <c r="V132" i="5"/>
  <c r="E132" i="5"/>
  <c r="V133" i="5"/>
  <c r="E133" i="5"/>
  <c r="X133" i="5" s="1"/>
  <c r="V134" i="5"/>
  <c r="E134" i="5"/>
  <c r="X134" i="5" s="1"/>
  <c r="V135" i="5"/>
  <c r="E135" i="5"/>
  <c r="X135" i="5" s="1"/>
  <c r="V136" i="5"/>
  <c r="E136" i="5"/>
  <c r="V137" i="5"/>
  <c r="E137" i="5"/>
  <c r="X137" i="5" s="1"/>
  <c r="V138" i="5"/>
  <c r="E138" i="5"/>
  <c r="X138" i="5" s="1"/>
  <c r="V139" i="5"/>
  <c r="E139" i="5"/>
  <c r="V140" i="5"/>
  <c r="E140" i="5"/>
  <c r="V141" i="5"/>
  <c r="E141" i="5"/>
  <c r="X141" i="5" s="1"/>
  <c r="V142" i="5"/>
  <c r="E142" i="5"/>
  <c r="X142" i="5" s="1"/>
  <c r="V143" i="5"/>
  <c r="E143" i="5"/>
  <c r="X143" i="5" s="1"/>
  <c r="V144" i="5"/>
  <c r="E144" i="5"/>
  <c r="V145" i="5"/>
  <c r="E145" i="5"/>
  <c r="X145" i="5" s="1"/>
  <c r="V146" i="5"/>
  <c r="E146" i="5"/>
  <c r="X146" i="5" s="1"/>
  <c r="V147" i="5"/>
  <c r="E147" i="5"/>
  <c r="X147" i="5" s="1"/>
  <c r="V148" i="5"/>
  <c r="E148" i="5"/>
  <c r="V149" i="5"/>
  <c r="E149" i="5"/>
  <c r="X149" i="5" s="1"/>
  <c r="V150" i="5"/>
  <c r="E150" i="5"/>
  <c r="X150" i="5" s="1"/>
  <c r="V151" i="5"/>
  <c r="E151" i="5"/>
  <c r="V152" i="5"/>
  <c r="E152" i="5"/>
  <c r="V153" i="5"/>
  <c r="E153" i="5"/>
  <c r="X153" i="5" s="1"/>
  <c r="V154" i="5"/>
  <c r="E154" i="5"/>
  <c r="X154" i="5" s="1"/>
  <c r="V155" i="5"/>
  <c r="E155" i="5"/>
  <c r="X155" i="5" s="1"/>
  <c r="V156" i="5"/>
  <c r="E156" i="5"/>
  <c r="V157" i="5"/>
  <c r="E157" i="5"/>
  <c r="X157" i="5" s="1"/>
  <c r="V158" i="5"/>
  <c r="E158" i="5"/>
  <c r="X158" i="5" s="1"/>
  <c r="V159" i="5"/>
  <c r="E159" i="5"/>
  <c r="X159" i="5" s="1"/>
  <c r="V160" i="5"/>
  <c r="E160" i="5"/>
  <c r="V161" i="5"/>
  <c r="E161" i="5"/>
  <c r="X161" i="5" s="1"/>
  <c r="V162" i="5"/>
  <c r="E162" i="5"/>
  <c r="X162" i="5" s="1"/>
  <c r="V163" i="5"/>
  <c r="E163" i="5"/>
  <c r="V164" i="5"/>
  <c r="E164" i="5"/>
  <c r="V165" i="5"/>
  <c r="E165" i="5"/>
  <c r="X165" i="5" s="1"/>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V185" i="5"/>
  <c r="E185" i="5"/>
  <c r="X185" i="5" s="1"/>
  <c r="V186" i="5"/>
  <c r="E186" i="5"/>
  <c r="X186" i="5" s="1"/>
  <c r="V187" i="5"/>
  <c r="E187" i="5"/>
  <c r="X187" i="5" s="1"/>
  <c r="V188" i="5"/>
  <c r="E188" i="5"/>
  <c r="V189" i="5"/>
  <c r="E189" i="5"/>
  <c r="V190" i="5"/>
  <c r="E190" i="5"/>
  <c r="X190" i="5" s="1"/>
  <c r="V191" i="5"/>
  <c r="E191" i="5"/>
  <c r="V192" i="5"/>
  <c r="E192" i="5"/>
  <c r="V193" i="5"/>
  <c r="E193" i="5"/>
  <c r="X193" i="5" s="1"/>
  <c r="V194" i="5"/>
  <c r="E194" i="5"/>
  <c r="X194" i="5" s="1"/>
  <c r="V195" i="5"/>
  <c r="E195" i="5"/>
  <c r="X195" i="5" s="1"/>
  <c r="V196" i="5"/>
  <c r="E196" i="5"/>
  <c r="V197" i="5"/>
  <c r="E197" i="5"/>
  <c r="X197" i="5" s="1"/>
  <c r="V198" i="5"/>
  <c r="E198" i="5"/>
  <c r="X198" i="5" s="1"/>
  <c r="V199" i="5"/>
  <c r="E199" i="5"/>
  <c r="X199" i="5" s="1"/>
  <c r="V200" i="5"/>
  <c r="E200" i="5"/>
  <c r="V201" i="5"/>
  <c r="E201" i="5"/>
  <c r="X201" i="5" s="1"/>
  <c r="V202" i="5"/>
  <c r="E202" i="5"/>
  <c r="X202" i="5" s="1"/>
  <c r="V203" i="5"/>
  <c r="E203" i="5"/>
  <c r="X203" i="5" s="1"/>
  <c r="V204" i="5"/>
  <c r="E204" i="5"/>
  <c r="V205" i="5"/>
  <c r="E205" i="5"/>
  <c r="X205" i="5" s="1"/>
  <c r="V206" i="5"/>
  <c r="E206" i="5"/>
  <c r="X206" i="5" s="1"/>
  <c r="V207" i="5"/>
  <c r="E207" i="5"/>
  <c r="V208" i="5"/>
  <c r="E208" i="5"/>
  <c r="V209" i="5"/>
  <c r="E209" i="5"/>
  <c r="X209" i="5" s="1"/>
  <c r="V210" i="5"/>
  <c r="E210" i="5"/>
  <c r="X210" i="5" s="1"/>
  <c r="V211" i="5"/>
  <c r="E211" i="5"/>
  <c r="V212" i="5"/>
  <c r="E212" i="5"/>
  <c r="V213" i="5"/>
  <c r="E213" i="5"/>
  <c r="X213" i="5" s="1"/>
  <c r="V214" i="5"/>
  <c r="E214" i="5"/>
  <c r="X214" i="5" s="1"/>
  <c r="V215" i="5"/>
  <c r="E215" i="5"/>
  <c r="V216" i="5"/>
  <c r="E216" i="5"/>
  <c r="V217" i="5"/>
  <c r="E217" i="5"/>
  <c r="X217" i="5" s="1"/>
  <c r="V218" i="5"/>
  <c r="E218" i="5"/>
  <c r="X218" i="5" s="1"/>
  <c r="V219" i="5"/>
  <c r="E219" i="5"/>
  <c r="X219" i="5" s="1"/>
  <c r="V220" i="5"/>
  <c r="E220" i="5"/>
  <c r="V221" i="5"/>
  <c r="E221" i="5"/>
  <c r="X221" i="5" s="1"/>
  <c r="V222" i="5"/>
  <c r="E222" i="5"/>
  <c r="X222" i="5" s="1"/>
  <c r="V223" i="5"/>
  <c r="E223" i="5"/>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V234" i="5"/>
  <c r="E234" i="5"/>
  <c r="X234" i="5" s="1"/>
  <c r="V235" i="5"/>
  <c r="E235" i="5"/>
  <c r="X235" i="5" s="1"/>
  <c r="V236" i="5"/>
  <c r="E236" i="5"/>
  <c r="V237" i="5"/>
  <c r="E237" i="5"/>
  <c r="X237" i="5" s="1"/>
  <c r="V238" i="5"/>
  <c r="E238" i="5"/>
  <c r="X238" i="5" s="1"/>
  <c r="V239" i="5"/>
  <c r="E239" i="5"/>
  <c r="V240" i="5"/>
  <c r="E240" i="5"/>
  <c r="V241" i="5"/>
  <c r="E241" i="5"/>
  <c r="X241" i="5" s="1"/>
  <c r="V242" i="5"/>
  <c r="E242" i="5"/>
  <c r="X242" i="5" s="1"/>
  <c r="V243" i="5"/>
  <c r="E243" i="5"/>
  <c r="V244" i="5"/>
  <c r="E244" i="5"/>
  <c r="V245" i="5"/>
  <c r="E245" i="5"/>
  <c r="X245" i="5" s="1"/>
  <c r="V246" i="5"/>
  <c r="E246" i="5"/>
  <c r="X246" i="5" s="1"/>
  <c r="V247" i="5"/>
  <c r="E247" i="5"/>
  <c r="X247" i="5" s="1"/>
  <c r="V248" i="5"/>
  <c r="E248" i="5"/>
  <c r="V249" i="5"/>
  <c r="E249" i="5"/>
  <c r="X249" i="5" s="1"/>
  <c r="V250" i="5"/>
  <c r="E250" i="5"/>
  <c r="X250" i="5" s="1"/>
  <c r="V251" i="5"/>
  <c r="E251" i="5"/>
  <c r="V252" i="5"/>
  <c r="E252" i="5"/>
  <c r="V253" i="5"/>
  <c r="E253" i="5"/>
  <c r="X253" i="5" s="1"/>
  <c r="V254" i="5"/>
  <c r="E254" i="5"/>
  <c r="X254" i="5" s="1"/>
  <c r="V255" i="5"/>
  <c r="E255" i="5"/>
  <c r="V256" i="5"/>
  <c r="E256" i="5"/>
  <c r="V257" i="5"/>
  <c r="E257" i="5"/>
  <c r="X257" i="5" s="1"/>
  <c r="V258" i="5"/>
  <c r="E258" i="5"/>
  <c r="X258" i="5" s="1"/>
  <c r="V259" i="5"/>
  <c r="E259" i="5"/>
  <c r="X259" i="5" s="1"/>
  <c r="V260" i="5"/>
  <c r="E260" i="5"/>
  <c r="V261" i="5"/>
  <c r="E261" i="5"/>
  <c r="V262" i="5"/>
  <c r="E262" i="5"/>
  <c r="X262" i="5" s="1"/>
  <c r="V263" i="5"/>
  <c r="E263" i="5"/>
  <c r="X263" i="5" s="1"/>
  <c r="V264" i="5"/>
  <c r="E264" i="5"/>
  <c r="V265" i="5"/>
  <c r="E265" i="5"/>
  <c r="X265" i="5" s="1"/>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V278" i="5"/>
  <c r="E278" i="5"/>
  <c r="X278" i="5" s="1"/>
  <c r="V279" i="5"/>
  <c r="E279" i="5"/>
  <c r="V280" i="5"/>
  <c r="E280" i="5"/>
  <c r="V281" i="5"/>
  <c r="E281" i="5"/>
  <c r="V282" i="5"/>
  <c r="E282" i="5"/>
  <c r="X282" i="5" s="1"/>
  <c r="V283" i="5"/>
  <c r="E283" i="5"/>
  <c r="X283" i="5" s="1"/>
  <c r="V284" i="5"/>
  <c r="E284" i="5"/>
  <c r="V285" i="5"/>
  <c r="E285" i="5"/>
  <c r="X285" i="5" s="1"/>
  <c r="V286" i="5"/>
  <c r="E286" i="5"/>
  <c r="X286" i="5" s="1"/>
  <c r="V287" i="5"/>
  <c r="E287" i="5"/>
  <c r="V288" i="5"/>
  <c r="E288" i="5"/>
  <c r="V289" i="5"/>
  <c r="E289" i="5"/>
  <c r="X289" i="5" s="1"/>
  <c r="V290" i="5"/>
  <c r="E290" i="5"/>
  <c r="X290" i="5" s="1"/>
  <c r="V291" i="5"/>
  <c r="E291" i="5"/>
  <c r="X291" i="5" s="1"/>
  <c r="V292" i="5"/>
  <c r="E292" i="5"/>
  <c r="V293" i="5"/>
  <c r="E293" i="5"/>
  <c r="X293" i="5" s="1"/>
  <c r="V294" i="5"/>
  <c r="E294" i="5"/>
  <c r="X294" i="5" s="1"/>
  <c r="V295" i="5"/>
  <c r="E295" i="5"/>
  <c r="X295" i="5" s="1"/>
  <c r="V296" i="5"/>
  <c r="E296" i="5"/>
  <c r="V297" i="5"/>
  <c r="E297" i="5"/>
  <c r="X297" i="5" s="1"/>
  <c r="V298" i="5"/>
  <c r="E298" i="5"/>
  <c r="X298" i="5" s="1"/>
  <c r="V299" i="5"/>
  <c r="E299" i="5"/>
  <c r="X299" i="5" s="1"/>
  <c r="V300" i="5"/>
  <c r="E300" i="5"/>
  <c r="V301" i="5"/>
  <c r="E301" i="5"/>
  <c r="X301" i="5" s="1"/>
  <c r="V302" i="5"/>
  <c r="E302" i="5"/>
  <c r="X302" i="5" s="1"/>
  <c r="V303" i="5"/>
  <c r="E303" i="5"/>
  <c r="V304" i="5"/>
  <c r="E304" i="5"/>
  <c r="X304" i="5" s="1"/>
  <c r="V305" i="5"/>
  <c r="E305" i="5"/>
  <c r="X305" i="5" s="1"/>
  <c r="V306" i="5"/>
  <c r="E306" i="5"/>
  <c r="X306" i="5" s="1"/>
  <c r="V307" i="5"/>
  <c r="E307" i="5"/>
  <c r="X307" i="5" s="1"/>
  <c r="V308" i="5"/>
  <c r="E308" i="5"/>
  <c r="V309" i="5"/>
  <c r="E309" i="5"/>
  <c r="X309" i="5" s="1"/>
  <c r="V310" i="5"/>
  <c r="E310" i="5"/>
  <c r="X310" i="5" s="1"/>
  <c r="V311" i="5"/>
  <c r="E311" i="5"/>
  <c r="V312" i="5"/>
  <c r="E312" i="5"/>
  <c r="V313" i="5"/>
  <c r="E313" i="5"/>
  <c r="X313" i="5" s="1"/>
  <c r="V314" i="5"/>
  <c r="E314" i="5"/>
  <c r="X314" i="5" s="1"/>
  <c r="V315" i="5"/>
  <c r="E315" i="5"/>
  <c r="V316" i="5"/>
  <c r="E316" i="5"/>
  <c r="V317" i="5"/>
  <c r="E317" i="5"/>
  <c r="X317" i="5" s="1"/>
  <c r="V318" i="5"/>
  <c r="E318" i="5"/>
  <c r="X318" i="5" s="1"/>
  <c r="V319" i="5"/>
  <c r="E319" i="5"/>
  <c r="V320" i="5"/>
  <c r="E320" i="5"/>
  <c r="V321" i="5"/>
  <c r="E321" i="5"/>
  <c r="X321" i="5" s="1"/>
  <c r="V322" i="5"/>
  <c r="E322" i="5"/>
  <c r="X322" i="5" s="1"/>
  <c r="V323" i="5"/>
  <c r="E323" i="5"/>
  <c r="V324" i="5"/>
  <c r="E324" i="5"/>
  <c r="V325" i="5"/>
  <c r="E325" i="5"/>
  <c r="V326" i="5"/>
  <c r="E326" i="5"/>
  <c r="X326" i="5" s="1"/>
  <c r="V327" i="5"/>
  <c r="E327" i="5"/>
  <c r="X327" i="5" s="1"/>
  <c r="V328" i="5"/>
  <c r="E328" i="5"/>
  <c r="V329" i="5"/>
  <c r="E329" i="5"/>
  <c r="X329" i="5" s="1"/>
  <c r="V330" i="5"/>
  <c r="E330" i="5"/>
  <c r="X330" i="5" s="1"/>
  <c r="V331" i="5"/>
  <c r="E331" i="5"/>
  <c r="V332" i="5"/>
  <c r="E332" i="5"/>
  <c r="X332" i="5" s="1"/>
  <c r="V333" i="5"/>
  <c r="E333" i="5"/>
  <c r="V334" i="5"/>
  <c r="E334" i="5"/>
  <c r="X334" i="5" s="1"/>
  <c r="V335" i="5"/>
  <c r="E335" i="5"/>
  <c r="V336" i="5"/>
  <c r="E336" i="5"/>
  <c r="V337" i="5"/>
  <c r="E337" i="5"/>
  <c r="X337" i="5" s="1"/>
  <c r="V338" i="5"/>
  <c r="E338" i="5"/>
  <c r="X338" i="5" s="1"/>
  <c r="V339" i="5"/>
  <c r="E339" i="5"/>
  <c r="V340" i="5"/>
  <c r="E340" i="5"/>
  <c r="V341" i="5"/>
  <c r="E341" i="5"/>
  <c r="X341" i="5" s="1"/>
  <c r="V342" i="5"/>
  <c r="E342" i="5"/>
  <c r="X342" i="5" s="1"/>
  <c r="V343" i="5"/>
  <c r="E343" i="5"/>
  <c r="X343" i="5" s="1"/>
  <c r="V344" i="5"/>
  <c r="E344" i="5"/>
  <c r="X344" i="5" s="1"/>
  <c r="V345" i="5"/>
  <c r="E345" i="5"/>
  <c r="V346" i="5"/>
  <c r="E346" i="5"/>
  <c r="X346" i="5" s="1"/>
  <c r="V347" i="5"/>
  <c r="E347" i="5"/>
  <c r="X347" i="5" s="1"/>
  <c r="V348" i="5"/>
  <c r="E348" i="5"/>
  <c r="V349" i="5"/>
  <c r="E349" i="5"/>
  <c r="X349" i="5" s="1"/>
  <c r="V350" i="5"/>
  <c r="E350" i="5"/>
  <c r="X350" i="5" s="1"/>
  <c r="V351" i="5"/>
  <c r="E351" i="5"/>
  <c r="X351" i="5" s="1"/>
  <c r="V352" i="5"/>
  <c r="E352" i="5"/>
  <c r="X352" i="5" s="1"/>
  <c r="V353" i="5"/>
  <c r="E353" i="5"/>
  <c r="V354" i="5"/>
  <c r="E354" i="5"/>
  <c r="X354" i="5" s="1"/>
  <c r="V355" i="5"/>
  <c r="E355" i="5"/>
  <c r="V356" i="5"/>
  <c r="E356" i="5"/>
  <c r="V357" i="5"/>
  <c r="E357" i="5"/>
  <c r="X357" i="5" s="1"/>
  <c r="V358" i="5"/>
  <c r="E358" i="5"/>
  <c r="X358" i="5" s="1"/>
  <c r="V359" i="5"/>
  <c r="E359" i="5"/>
  <c r="V360" i="5"/>
  <c r="E360" i="5"/>
  <c r="V361" i="5"/>
  <c r="E361" i="5"/>
  <c r="X361" i="5" s="1"/>
  <c r="V362" i="5"/>
  <c r="E362" i="5"/>
  <c r="X362" i="5" s="1"/>
  <c r="V363" i="5"/>
  <c r="E363" i="5"/>
  <c r="X363" i="5" s="1"/>
  <c r="V364" i="5"/>
  <c r="E364" i="5"/>
  <c r="X364" i="5" s="1"/>
  <c r="V365" i="5"/>
  <c r="E365" i="5"/>
  <c r="X365" i="5" s="1"/>
  <c r="V366" i="5"/>
  <c r="E366" i="5"/>
  <c r="X366" i="5" s="1"/>
  <c r="V367" i="5"/>
  <c r="E367" i="5"/>
  <c r="V368" i="5"/>
  <c r="E368" i="5"/>
  <c r="X368" i="5" s="1"/>
  <c r="V369" i="5"/>
  <c r="E369" i="5"/>
  <c r="X369" i="5" s="1"/>
  <c r="V370" i="5"/>
  <c r="E370" i="5"/>
  <c r="X370" i="5" s="1"/>
  <c r="V371" i="5"/>
  <c r="E371" i="5"/>
  <c r="V372" i="5"/>
  <c r="E372" i="5"/>
  <c r="V373" i="5"/>
  <c r="E373" i="5"/>
  <c r="X373" i="5" s="1"/>
  <c r="V374" i="5"/>
  <c r="E374" i="5"/>
  <c r="X374" i="5" s="1"/>
  <c r="V375" i="5"/>
  <c r="E375" i="5"/>
  <c r="V376" i="5"/>
  <c r="E376" i="5"/>
  <c r="V377" i="5"/>
  <c r="E377" i="5"/>
  <c r="X377" i="5" s="1"/>
  <c r="V378" i="5"/>
  <c r="E378" i="5"/>
  <c r="X378" i="5" s="1"/>
  <c r="V379" i="5"/>
  <c r="E379" i="5"/>
  <c r="X379" i="5" s="1"/>
  <c r="V380" i="5"/>
  <c r="E380" i="5"/>
  <c r="X380" i="5" s="1"/>
  <c r="V381" i="5"/>
  <c r="E381" i="5"/>
  <c r="X381" i="5" s="1"/>
  <c r="V382" i="5"/>
  <c r="E382" i="5"/>
  <c r="X382" i="5" s="1"/>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X447" i="5" s="1"/>
  <c r="V448" i="5"/>
  <c r="E448" i="5"/>
  <c r="X448" i="5" s="1"/>
  <c r="V449" i="5"/>
  <c r="E449" i="5"/>
  <c r="X449" i="5" s="1"/>
  <c r="V450" i="5"/>
  <c r="E450" i="5"/>
  <c r="X450" i="5" s="1"/>
  <c r="V451" i="5"/>
  <c r="E451" i="5"/>
  <c r="V452" i="5"/>
  <c r="E452" i="5"/>
  <c r="X452" i="5" s="1"/>
  <c r="V453" i="5"/>
  <c r="E453" i="5"/>
  <c r="X453" i="5" s="1"/>
  <c r="V454" i="5"/>
  <c r="E454" i="5"/>
  <c r="X454" i="5" s="1"/>
  <c r="V455" i="5"/>
  <c r="E455" i="5"/>
  <c r="X455" i="5" s="1"/>
  <c r="V456" i="5"/>
  <c r="E456" i="5"/>
  <c r="V457" i="5"/>
  <c r="E457" i="5"/>
  <c r="X457" i="5" s="1"/>
  <c r="V458" i="5"/>
  <c r="E458" i="5"/>
  <c r="X458" i="5" s="1"/>
  <c r="V459" i="5"/>
  <c r="E459" i="5"/>
  <c r="X459" i="5" s="1"/>
  <c r="V460" i="5"/>
  <c r="E460" i="5"/>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V489" i="5"/>
  <c r="E489" i="5"/>
  <c r="X489" i="5" s="1"/>
  <c r="V490" i="5"/>
  <c r="E490" i="5"/>
  <c r="X490" i="5" s="1"/>
  <c r="V491" i="5"/>
  <c r="E491" i="5"/>
  <c r="X491" i="5" s="1"/>
  <c r="V492" i="5"/>
  <c r="E492" i="5"/>
  <c r="X492" i="5" s="1"/>
  <c r="V493" i="5"/>
  <c r="E493" i="5"/>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X502" i="5" s="1"/>
  <c r="V503" i="5"/>
  <c r="E503" i="5"/>
  <c r="V504" i="5"/>
  <c r="E504" i="5"/>
  <c r="V505" i="5"/>
  <c r="E505" i="5"/>
  <c r="X505" i="5" s="1"/>
  <c r="V506" i="5"/>
  <c r="E506" i="5"/>
  <c r="X506" i="5" s="1"/>
  <c r="V507" i="5"/>
  <c r="E507" i="5"/>
  <c r="X507" i="5" s="1"/>
  <c r="V508" i="5"/>
  <c r="E508" i="5"/>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V521" i="5"/>
  <c r="E521" i="5"/>
  <c r="X521" i="5" s="1"/>
  <c r="V522" i="5"/>
  <c r="E522" i="5"/>
  <c r="X522" i="5" s="1"/>
  <c r="V523" i="5"/>
  <c r="E523" i="5"/>
  <c r="X523" i="5" s="1"/>
  <c r="V524" i="5"/>
  <c r="E524" i="5"/>
  <c r="V525" i="5"/>
  <c r="E525" i="5"/>
  <c r="X525" i="5" s="1"/>
  <c r="V526" i="5"/>
  <c r="E526" i="5"/>
  <c r="X526" i="5" s="1"/>
  <c r="V527" i="5"/>
  <c r="E527" i="5"/>
  <c r="X527" i="5" s="1"/>
  <c r="V528" i="5"/>
  <c r="E528" i="5"/>
  <c r="X528" i="5" s="1"/>
  <c r="V529" i="5"/>
  <c r="E529" i="5"/>
  <c r="X529" i="5" s="1"/>
  <c r="V530" i="5"/>
  <c r="E530" i="5"/>
  <c r="X530" i="5" s="1"/>
  <c r="V531" i="5"/>
  <c r="E531" i="5"/>
  <c r="V532" i="5"/>
  <c r="E532" i="5"/>
  <c r="X532" i="5" s="1"/>
  <c r="V533" i="5"/>
  <c r="E533" i="5"/>
  <c r="V534" i="5"/>
  <c r="E534" i="5"/>
  <c r="X534" i="5" s="1"/>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V556" i="5"/>
  <c r="E556" i="5"/>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X571" i="5" s="1"/>
  <c r="V572" i="5"/>
  <c r="E572" i="5"/>
  <c r="X572" i="5" s="1"/>
  <c r="V573" i="5"/>
  <c r="E573" i="5"/>
  <c r="X573" i="5" s="1"/>
  <c r="V574" i="5"/>
  <c r="E574" i="5"/>
  <c r="X574" i="5" s="1"/>
  <c r="V575" i="5"/>
  <c r="E575" i="5"/>
  <c r="V576" i="5"/>
  <c r="E576" i="5"/>
  <c r="V577" i="5"/>
  <c r="E577" i="5"/>
  <c r="V578" i="5"/>
  <c r="E578" i="5"/>
  <c r="X578" i="5" s="1"/>
  <c r="V579" i="5"/>
  <c r="E579" i="5"/>
  <c r="X579" i="5" s="1"/>
  <c r="V580" i="5"/>
  <c r="E580" i="5"/>
  <c r="V581" i="5"/>
  <c r="E581" i="5"/>
  <c r="X581" i="5" s="1"/>
  <c r="V582" i="5"/>
  <c r="E582" i="5"/>
  <c r="X582" i="5" s="1"/>
  <c r="V583" i="5"/>
  <c r="E583" i="5"/>
  <c r="X583" i="5" s="1"/>
  <c r="V584" i="5"/>
  <c r="E584" i="5"/>
  <c r="X584" i="5" s="1"/>
  <c r="V585" i="5"/>
  <c r="E585" i="5"/>
  <c r="X585" i="5" s="1"/>
  <c r="V586" i="5"/>
  <c r="E586" i="5"/>
  <c r="X586" i="5" s="1"/>
  <c r="V587" i="5"/>
  <c r="E587" i="5"/>
  <c r="V588" i="5"/>
  <c r="E588" i="5"/>
  <c r="V589" i="5"/>
  <c r="E589" i="5"/>
  <c r="X589" i="5" s="1"/>
  <c r="V590" i="5"/>
  <c r="E590" i="5"/>
  <c r="X590" i="5" s="1"/>
  <c r="V591" i="5"/>
  <c r="E591" i="5"/>
  <c r="V592" i="5"/>
  <c r="E592" i="5"/>
  <c r="V593" i="5"/>
  <c r="E593" i="5"/>
  <c r="X593" i="5" s="1"/>
  <c r="V594" i="5"/>
  <c r="E594" i="5"/>
  <c r="X594" i="5" s="1"/>
  <c r="V595" i="5"/>
  <c r="E595" i="5"/>
  <c r="V596" i="5"/>
  <c r="E596" i="5"/>
  <c r="V597" i="5"/>
  <c r="E597" i="5"/>
  <c r="V598" i="5"/>
  <c r="E598" i="5"/>
  <c r="X598" i="5" s="1"/>
  <c r="V599" i="5"/>
  <c r="E599" i="5"/>
  <c r="V600" i="5"/>
  <c r="E600" i="5"/>
  <c r="V601" i="5"/>
  <c r="E601" i="5"/>
  <c r="X601" i="5" s="1"/>
  <c r="V602" i="5"/>
  <c r="E602" i="5"/>
  <c r="X602" i="5" s="1"/>
  <c r="V603" i="5"/>
  <c r="E603" i="5"/>
  <c r="V604" i="5"/>
  <c r="E604" i="5"/>
  <c r="X604" i="5" s="1"/>
  <c r="V605" i="5"/>
  <c r="E605" i="5"/>
  <c r="X605" i="5" s="1"/>
  <c r="V606" i="5"/>
  <c r="E606" i="5"/>
  <c r="X606" i="5" s="1"/>
  <c r="V607" i="5"/>
  <c r="E607" i="5"/>
  <c r="V608" i="5"/>
  <c r="E608" i="5"/>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V633" i="5"/>
  <c r="E633" i="5"/>
  <c r="X633" i="5" s="1"/>
  <c r="V634" i="5"/>
  <c r="E634" i="5"/>
  <c r="X634" i="5" s="1"/>
  <c r="V635" i="5"/>
  <c r="E635" i="5"/>
  <c r="V636" i="5"/>
  <c r="E636" i="5"/>
  <c r="X636" i="5" s="1"/>
  <c r="V637" i="5"/>
  <c r="E637" i="5"/>
  <c r="X637" i="5" s="1"/>
  <c r="V638" i="5"/>
  <c r="E638" i="5"/>
  <c r="X638" i="5" s="1"/>
  <c r="V639" i="5"/>
  <c r="E639" i="5"/>
  <c r="V640" i="5"/>
  <c r="E640" i="5"/>
  <c r="V641" i="5"/>
  <c r="E641" i="5"/>
  <c r="V642" i="5"/>
  <c r="E642" i="5"/>
  <c r="X642" i="5" s="1"/>
  <c r="V643" i="5"/>
  <c r="E643" i="5"/>
  <c r="X643" i="5" s="1"/>
  <c r="V644" i="5"/>
  <c r="E644" i="5"/>
  <c r="V645" i="5"/>
  <c r="E645" i="5"/>
  <c r="V646" i="5"/>
  <c r="E646" i="5"/>
  <c r="X646" i="5" s="1"/>
  <c r="V647" i="5"/>
  <c r="E647" i="5"/>
  <c r="V648" i="5"/>
  <c r="E648" i="5"/>
  <c r="V649" i="5"/>
  <c r="E649" i="5"/>
  <c r="X649" i="5" s="1"/>
  <c r="V650" i="5"/>
  <c r="E650" i="5"/>
  <c r="X650" i="5" s="1"/>
  <c r="V651" i="5"/>
  <c r="E651" i="5"/>
  <c r="V652" i="5"/>
  <c r="E652" i="5"/>
  <c r="X652" i="5" s="1"/>
  <c r="V653" i="5"/>
  <c r="E653" i="5"/>
  <c r="X653" i="5" s="1"/>
  <c r="V654" i="5"/>
  <c r="E654" i="5"/>
  <c r="X654" i="5" s="1"/>
  <c r="V655" i="5"/>
  <c r="E655" i="5"/>
  <c r="X655" i="5" s="1"/>
  <c r="V656" i="5"/>
  <c r="E656" i="5"/>
  <c r="X656" i="5" s="1"/>
  <c r="V657" i="5"/>
  <c r="E657" i="5"/>
  <c r="X657" i="5" s="1"/>
  <c r="V658" i="5"/>
  <c r="E658" i="5"/>
  <c r="X658" i="5" s="1"/>
  <c r="V659" i="5"/>
  <c r="E659" i="5"/>
  <c r="V660" i="5"/>
  <c r="E660" i="5"/>
  <c r="X660" i="5" s="1"/>
  <c r="V661" i="5"/>
  <c r="E661" i="5"/>
  <c r="X661" i="5" s="1"/>
  <c r="V662" i="5"/>
  <c r="E662" i="5"/>
  <c r="X662" i="5" s="1"/>
  <c r="V663" i="5"/>
  <c r="E663" i="5"/>
  <c r="X663" i="5" s="1"/>
  <c r="V664" i="5"/>
  <c r="E664" i="5"/>
  <c r="V665" i="5"/>
  <c r="E665" i="5"/>
  <c r="X665" i="5" s="1"/>
  <c r="V666" i="5"/>
  <c r="E666" i="5"/>
  <c r="X666" i="5" s="1"/>
  <c r="V667" i="5"/>
  <c r="E667" i="5"/>
  <c r="V668" i="5"/>
  <c r="E668" i="5"/>
  <c r="X668" i="5" s="1"/>
  <c r="V669" i="5"/>
  <c r="E669" i="5"/>
  <c r="X669" i="5" s="1"/>
  <c r="V670" i="5"/>
  <c r="E670" i="5"/>
  <c r="X670" i="5" s="1"/>
  <c r="V671" i="5"/>
  <c r="E671" i="5"/>
  <c r="V672" i="5"/>
  <c r="E672" i="5"/>
  <c r="V673" i="5"/>
  <c r="E673" i="5"/>
  <c r="V674" i="5"/>
  <c r="E674" i="5"/>
  <c r="X674" i="5" s="1"/>
  <c r="V675" i="5"/>
  <c r="E675" i="5"/>
  <c r="V676" i="5"/>
  <c r="E676" i="5"/>
  <c r="X676" i="5" s="1"/>
  <c r="V677" i="5"/>
  <c r="E677" i="5"/>
  <c r="X677" i="5" s="1"/>
  <c r="V678" i="5"/>
  <c r="E678" i="5"/>
  <c r="X678" i="5" s="1"/>
  <c r="V679" i="5"/>
  <c r="E679" i="5"/>
  <c r="X679" i="5" s="1"/>
  <c r="V680" i="5"/>
  <c r="E680" i="5"/>
  <c r="V681" i="5"/>
  <c r="E681" i="5"/>
  <c r="X681" i="5" s="1"/>
  <c r="V682" i="5"/>
  <c r="E682" i="5"/>
  <c r="X682" i="5" s="1"/>
  <c r="V683" i="5"/>
  <c r="E683" i="5"/>
  <c r="X683" i="5" s="1"/>
  <c r="V684" i="5"/>
  <c r="E684" i="5"/>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V736" i="5"/>
  <c r="E736" i="5"/>
  <c r="X736" i="5" s="1"/>
  <c r="V737" i="5"/>
  <c r="E737" i="5"/>
  <c r="X737" i="5" s="1"/>
  <c r="V738" i="5"/>
  <c r="E738" i="5"/>
  <c r="X738" i="5" s="1"/>
  <c r="V739" i="5"/>
  <c r="E739" i="5"/>
  <c r="V740" i="5"/>
  <c r="E740" i="5"/>
  <c r="V741" i="5"/>
  <c r="E741" i="5"/>
  <c r="X741" i="5" s="1"/>
  <c r="V742" i="5"/>
  <c r="E742" i="5"/>
  <c r="X742" i="5" s="1"/>
  <c r="V743" i="5"/>
  <c r="E743" i="5"/>
  <c r="X743" i="5" s="1"/>
  <c r="V744" i="5"/>
  <c r="E744" i="5"/>
  <c r="V745" i="5"/>
  <c r="E745" i="5"/>
  <c r="X745" i="5" s="1"/>
  <c r="V746" i="5"/>
  <c r="E746" i="5"/>
  <c r="X746" i="5" s="1"/>
  <c r="V747" i="5"/>
  <c r="E747" i="5"/>
  <c r="X747" i="5" s="1"/>
  <c r="V748" i="5"/>
  <c r="E748" i="5"/>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V834" i="5"/>
  <c r="E834" i="5"/>
  <c r="X834" i="5" s="1"/>
  <c r="V835" i="5"/>
  <c r="E835" i="5"/>
  <c r="X835" i="5" s="1"/>
  <c r="V836" i="5"/>
  <c r="E836" i="5"/>
  <c r="V837" i="5"/>
  <c r="E837" i="5"/>
  <c r="X837" i="5" s="1"/>
  <c r="V838" i="5"/>
  <c r="E838" i="5"/>
  <c r="X838" i="5" s="1"/>
  <c r="V839" i="5"/>
  <c r="E839" i="5"/>
  <c r="V840" i="5"/>
  <c r="E840" i="5"/>
  <c r="X840" i="5" s="1"/>
  <c r="V841" i="5"/>
  <c r="E841" i="5"/>
  <c r="X841" i="5" s="1"/>
  <c r="V842" i="5"/>
  <c r="E842" i="5"/>
  <c r="X842" i="5" s="1"/>
  <c r="V843" i="5"/>
  <c r="E843" i="5"/>
  <c r="X843" i="5" s="1"/>
  <c r="V844" i="5"/>
  <c r="E844" i="5"/>
  <c r="V845" i="5"/>
  <c r="E845" i="5"/>
  <c r="X845" i="5" s="1"/>
  <c r="V846" i="5"/>
  <c r="E846" i="5"/>
  <c r="X846" i="5" s="1"/>
  <c r="V847" i="5"/>
  <c r="E847" i="5"/>
  <c r="X847" i="5" s="1"/>
  <c r="V848" i="5"/>
  <c r="E848" i="5"/>
  <c r="X848" i="5" s="1"/>
  <c r="V849" i="5"/>
  <c r="E849" i="5"/>
  <c r="X849" i="5" s="1"/>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V869" i="5"/>
  <c r="E869" i="5"/>
  <c r="X869" i="5" s="1"/>
  <c r="V870" i="5"/>
  <c r="E870" i="5"/>
  <c r="X870" i="5" s="1"/>
  <c r="V871" i="5"/>
  <c r="E871" i="5"/>
  <c r="X871" i="5" s="1"/>
  <c r="V872" i="5"/>
  <c r="E872" i="5"/>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V885" i="5"/>
  <c r="E885" i="5"/>
  <c r="X885" i="5" s="1"/>
  <c r="V886" i="5"/>
  <c r="E886" i="5"/>
  <c r="X886" i="5" s="1"/>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X913" i="5" s="1"/>
  <c r="V914" i="5"/>
  <c r="E914" i="5"/>
  <c r="X914" i="5" s="1"/>
  <c r="V915" i="5"/>
  <c r="E915" i="5"/>
  <c r="X915" i="5" s="1"/>
  <c r="V916" i="5"/>
  <c r="E916" i="5"/>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X947" i="5" s="1"/>
  <c r="V948" i="5"/>
  <c r="E948" i="5"/>
  <c r="V949" i="5"/>
  <c r="E949" i="5"/>
  <c r="X949" i="5" s="1"/>
  <c r="V950" i="5"/>
  <c r="E950" i="5"/>
  <c r="X950" i="5" s="1"/>
  <c r="V951" i="5"/>
  <c r="E951" i="5"/>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V964" i="5"/>
  <c r="E964" i="5"/>
  <c r="V965" i="5"/>
  <c r="E965" i="5"/>
  <c r="X965" i="5" s="1"/>
  <c r="V966" i="5"/>
  <c r="E966" i="5"/>
  <c r="X966" i="5" s="1"/>
  <c r="V967" i="5"/>
  <c r="E967" i="5"/>
  <c r="V968" i="5"/>
  <c r="E968" i="5"/>
  <c r="V969" i="5"/>
  <c r="E969" i="5"/>
  <c r="X969" i="5" s="1"/>
  <c r="V970" i="5"/>
  <c r="E970" i="5"/>
  <c r="X970" i="5" s="1"/>
  <c r="V971" i="5"/>
  <c r="E971" i="5"/>
  <c r="V972" i="5"/>
  <c r="E972" i="5"/>
  <c r="V973" i="5"/>
  <c r="E973" i="5"/>
  <c r="X973" i="5" s="1"/>
  <c r="V974" i="5"/>
  <c r="E974" i="5"/>
  <c r="X974" i="5" s="1"/>
  <c r="V975" i="5"/>
  <c r="E975" i="5"/>
  <c r="X975" i="5" s="1"/>
  <c r="V976" i="5"/>
  <c r="E976" i="5"/>
  <c r="V977" i="5"/>
  <c r="E977" i="5"/>
  <c r="X977" i="5" s="1"/>
  <c r="V978" i="5"/>
  <c r="E978" i="5"/>
  <c r="X978" i="5" s="1"/>
  <c r="V979" i="5"/>
  <c r="E979" i="5"/>
  <c r="X979" i="5" s="1"/>
  <c r="V980" i="5"/>
  <c r="E980" i="5"/>
  <c r="V981" i="5"/>
  <c r="E981" i="5"/>
  <c r="X981" i="5" s="1"/>
  <c r="V982" i="5"/>
  <c r="E982" i="5"/>
  <c r="X982" i="5" s="1"/>
  <c r="V983" i="5"/>
  <c r="E983" i="5"/>
  <c r="X983" i="5" s="1"/>
  <c r="V984" i="5"/>
  <c r="E984" i="5"/>
  <c r="V985" i="5"/>
  <c r="E985" i="5"/>
  <c r="X985" i="5" s="1"/>
  <c r="V986" i="5"/>
  <c r="E986" i="5"/>
  <c r="X986" i="5" s="1"/>
  <c r="V987" i="5"/>
  <c r="E987" i="5"/>
  <c r="X987" i="5" s="1"/>
  <c r="V988" i="5"/>
  <c r="E988" i="5"/>
  <c r="V989" i="5"/>
  <c r="E989" i="5"/>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X1003" i="5" s="1"/>
  <c r="V1004" i="5"/>
  <c r="E1004" i="5"/>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V1013" i="5"/>
  <c r="E1013" i="5"/>
  <c r="X1013" i="5" s="1"/>
  <c r="V1014" i="5"/>
  <c r="E1014" i="5"/>
  <c r="X1014" i="5" s="1"/>
  <c r="V1015" i="5"/>
  <c r="E1015" i="5"/>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V1050" i="5"/>
  <c r="E1050" i="5"/>
  <c r="X1050" i="5" s="1"/>
  <c r="V1051" i="5"/>
  <c r="E1051" i="5"/>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V1072" i="5"/>
  <c r="E1072" i="5"/>
  <c r="V1073" i="5"/>
  <c r="E1073" i="5"/>
  <c r="X1073" i="5" s="1"/>
  <c r="V1074" i="5"/>
  <c r="E1074" i="5"/>
  <c r="X1074" i="5" s="1"/>
  <c r="V1075" i="5"/>
  <c r="E1075" i="5"/>
  <c r="X1075" i="5" s="1"/>
  <c r="V1076" i="5"/>
  <c r="E1076" i="5"/>
  <c r="V1077" i="5"/>
  <c r="E1077" i="5"/>
  <c r="X1077" i="5" s="1"/>
  <c r="V1078" i="5"/>
  <c r="E1078" i="5"/>
  <c r="X1078" i="5" s="1"/>
  <c r="V1079" i="5"/>
  <c r="E1079" i="5"/>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V1113" i="5"/>
  <c r="E1113" i="5"/>
  <c r="X1113" i="5" s="1"/>
  <c r="V1114" i="5"/>
  <c r="E1114" i="5"/>
  <c r="X1114" i="5" s="1"/>
  <c r="V1115" i="5"/>
  <c r="E1115" i="5"/>
  <c r="V1116" i="5"/>
  <c r="E1116" i="5"/>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V1129" i="5"/>
  <c r="E1129" i="5"/>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V1205" i="5"/>
  <c r="E1205" i="5"/>
  <c r="X1205" i="5" s="1"/>
  <c r="V1206" i="5"/>
  <c r="E1206" i="5"/>
  <c r="X1206" i="5" s="1"/>
  <c r="V1207" i="5"/>
  <c r="E1207" i="5"/>
  <c r="X1207" i="5" s="1"/>
  <c r="V1208" i="5"/>
  <c r="E1208" i="5"/>
  <c r="V1209" i="5"/>
  <c r="E1209" i="5"/>
  <c r="X1209" i="5" s="1"/>
  <c r="V1210" i="5"/>
  <c r="E1210" i="5"/>
  <c r="X1210" i="5" s="1"/>
  <c r="V1211" i="5"/>
  <c r="E1211" i="5"/>
  <c r="X1211" i="5" s="1"/>
  <c r="V1212" i="5"/>
  <c r="E1212" i="5"/>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V1293" i="5"/>
  <c r="E1293" i="5"/>
  <c r="X1293" i="5" s="1"/>
  <c r="V1294" i="5"/>
  <c r="E1294" i="5"/>
  <c r="X1294" i="5" s="1"/>
  <c r="V1295" i="5"/>
  <c r="E1295" i="5"/>
  <c r="X1295" i="5" s="1"/>
  <c r="V1296" i="5"/>
  <c r="E1296" i="5"/>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V1305" i="5"/>
  <c r="E1305" i="5"/>
  <c r="X1305" i="5" s="1"/>
  <c r="V1306" i="5"/>
  <c r="E1306" i="5"/>
  <c r="X1306" i="5" s="1"/>
  <c r="V1307" i="5"/>
  <c r="E1307" i="5"/>
  <c r="X1307" i="5" s="1"/>
  <c r="V1308" i="5"/>
  <c r="E1308" i="5"/>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V1329" i="5"/>
  <c r="E1329" i="5"/>
  <c r="V1330" i="5"/>
  <c r="E1330" i="5"/>
  <c r="X1330" i="5" s="1"/>
  <c r="V1331" i="5"/>
  <c r="E1331" i="5"/>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V1416" i="5"/>
  <c r="E1416" i="5"/>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V1434" i="5"/>
  <c r="E1434" i="5"/>
  <c r="X1434" i="5" s="1"/>
  <c r="V1435" i="5"/>
  <c r="E1435" i="5"/>
  <c r="X1435" i="5" s="1"/>
  <c r="V1436" i="5"/>
  <c r="E1436" i="5"/>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V1521" i="5"/>
  <c r="E1521" i="5"/>
  <c r="X1521" i="5" s="1"/>
  <c r="V1522" i="5"/>
  <c r="E1522" i="5"/>
  <c r="X1522" i="5" s="1"/>
  <c r="V1523" i="5"/>
  <c r="E1523" i="5"/>
  <c r="X1523" i="5" s="1"/>
  <c r="V1524" i="5"/>
  <c r="E1524" i="5"/>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V1533" i="5"/>
  <c r="E1533" i="5"/>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V1548" i="5"/>
  <c r="E1548" i="5"/>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V1577" i="5"/>
  <c r="E1577" i="5"/>
  <c r="X1577" i="5" s="1"/>
  <c r="V1578" i="5"/>
  <c r="E1578" i="5"/>
  <c r="X1578" i="5" s="1"/>
  <c r="V1579" i="5"/>
  <c r="E1579" i="5"/>
  <c r="V1580" i="5"/>
  <c r="E1580" i="5"/>
  <c r="V1581" i="5"/>
  <c r="E1581" i="5"/>
  <c r="X1581" i="5" s="1"/>
  <c r="V1582" i="5"/>
  <c r="E1582" i="5"/>
  <c r="X1582" i="5" s="1"/>
  <c r="V1583" i="5"/>
  <c r="E1583" i="5"/>
  <c r="X1583" i="5" s="1"/>
  <c r="V1584" i="5"/>
  <c r="E1584" i="5"/>
  <c r="V1585" i="5"/>
  <c r="E1585" i="5"/>
  <c r="X1585" i="5" s="1"/>
  <c r="V1586" i="5"/>
  <c r="E1586" i="5"/>
  <c r="X1586" i="5" s="1"/>
  <c r="V1587" i="5"/>
  <c r="E1587" i="5"/>
  <c r="V1588" i="5"/>
  <c r="E1588" i="5"/>
  <c r="V1589" i="5"/>
  <c r="E1589" i="5"/>
  <c r="X1589" i="5" s="1"/>
  <c r="V1590" i="5"/>
  <c r="E1590" i="5"/>
  <c r="X1590" i="5" s="1"/>
  <c r="V1591" i="5"/>
  <c r="E1591" i="5"/>
  <c r="X1591" i="5" s="1"/>
  <c r="V1592" i="5"/>
  <c r="E1592" i="5"/>
  <c r="V1593" i="5"/>
  <c r="E1593" i="5"/>
  <c r="V1594" i="5"/>
  <c r="E1594" i="5"/>
  <c r="X1594" i="5" s="1"/>
  <c r="V1595" i="5"/>
  <c r="E1595" i="5"/>
  <c r="X1595" i="5" s="1"/>
  <c r="V1596" i="5"/>
  <c r="E1596" i="5"/>
  <c r="V1597" i="5"/>
  <c r="E1597" i="5"/>
  <c r="X1597" i="5" s="1"/>
  <c r="V1598" i="5"/>
  <c r="E1598" i="5"/>
  <c r="X1598" i="5" s="1"/>
  <c r="V1599" i="5"/>
  <c r="E1599" i="5"/>
  <c r="V1600" i="5"/>
  <c r="E1600" i="5"/>
  <c r="V1601" i="5"/>
  <c r="E1601" i="5"/>
  <c r="X1601" i="5" s="1"/>
  <c r="V1602" i="5"/>
  <c r="E1602" i="5"/>
  <c r="X1602" i="5" s="1"/>
  <c r="V1603" i="5"/>
  <c r="E1603" i="5"/>
  <c r="V1604" i="5"/>
  <c r="E1604" i="5"/>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V1613" i="5"/>
  <c r="E1613" i="5"/>
  <c r="X1613" i="5" s="1"/>
  <c r="V1614" i="5"/>
  <c r="E1614" i="5"/>
  <c r="X1614" i="5" s="1"/>
  <c r="V1615" i="5"/>
  <c r="E1615" i="5"/>
  <c r="X1615" i="5" s="1"/>
  <c r="V1616" i="5"/>
  <c r="E1616" i="5"/>
  <c r="V1617" i="5"/>
  <c r="E1617" i="5"/>
  <c r="X1617" i="5" s="1"/>
  <c r="V1618" i="5"/>
  <c r="E1618" i="5"/>
  <c r="X1618" i="5" s="1"/>
  <c r="V1619" i="5"/>
  <c r="E1619" i="5"/>
  <c r="X1619" i="5" s="1"/>
  <c r="V1620" i="5"/>
  <c r="E1620" i="5"/>
  <c r="X1620" i="5" s="1"/>
  <c r="V1621" i="5"/>
  <c r="E1621" i="5"/>
  <c r="X1621" i="5" s="1"/>
  <c r="V1622" i="5"/>
  <c r="E1622" i="5"/>
  <c r="X1622" i="5" s="1"/>
  <c r="V1623" i="5"/>
  <c r="E1623" i="5"/>
  <c r="V1624" i="5"/>
  <c r="E1624" i="5"/>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V1636" i="5"/>
  <c r="E1636" i="5"/>
  <c r="V1637" i="5"/>
  <c r="E1637" i="5"/>
  <c r="X1637" i="5" s="1"/>
  <c r="V1638" i="5"/>
  <c r="E1638" i="5"/>
  <c r="X1638" i="5" s="1"/>
  <c r="V1639" i="5"/>
  <c r="E1639" i="5"/>
  <c r="V1640" i="5"/>
  <c r="E1640" i="5"/>
  <c r="X1640" i="5" s="1"/>
  <c r="V1641" i="5"/>
  <c r="E1641" i="5"/>
  <c r="X1641" i="5" s="1"/>
  <c r="V1642" i="5"/>
  <c r="E1642" i="5"/>
  <c r="X1642" i="5" s="1"/>
  <c r="V1643" i="5"/>
  <c r="E1643" i="5"/>
  <c r="X1643" i="5" s="1"/>
  <c r="V1644" i="5"/>
  <c r="E1644" i="5"/>
  <c r="V1645" i="5"/>
  <c r="E1645" i="5"/>
  <c r="X1645" i="5" s="1"/>
  <c r="V1646" i="5"/>
  <c r="E1646" i="5"/>
  <c r="X1646" i="5" s="1"/>
  <c r="V1647" i="5"/>
  <c r="E1647" i="5"/>
  <c r="X1647" i="5" s="1"/>
  <c r="V1648" i="5"/>
  <c r="E1648" i="5"/>
  <c r="X1648" i="5" s="1"/>
  <c r="V1649" i="5"/>
  <c r="E1649" i="5"/>
  <c r="X1649" i="5" s="1"/>
  <c r="V1650" i="5"/>
  <c r="E1650" i="5"/>
  <c r="X1650" i="5" s="1"/>
  <c r="V1651" i="5"/>
  <c r="E1651" i="5"/>
  <c r="V1652" i="5"/>
  <c r="E1652" i="5"/>
  <c r="V1653" i="5"/>
  <c r="E1653" i="5"/>
  <c r="X1653" i="5" s="1"/>
  <c r="V1654" i="5"/>
  <c r="E1654" i="5"/>
  <c r="X1654" i="5" s="1"/>
  <c r="V1655" i="5"/>
  <c r="E1655" i="5"/>
  <c r="V1656" i="5"/>
  <c r="E1656" i="5"/>
  <c r="X1656" i="5" s="1"/>
  <c r="V1657" i="5"/>
  <c r="E1657" i="5"/>
  <c r="X1657" i="5" s="1"/>
  <c r="V1658" i="5"/>
  <c r="E1658" i="5"/>
  <c r="X1658" i="5" s="1"/>
  <c r="V1659" i="5"/>
  <c r="E1659" i="5"/>
  <c r="X1659" i="5" s="1"/>
  <c r="V1660" i="5"/>
  <c r="E1660" i="5"/>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V1669" i="5"/>
  <c r="E1669" i="5"/>
  <c r="X1669" i="5" s="1"/>
  <c r="V1670" i="5"/>
  <c r="E1670" i="5"/>
  <c r="X1670" i="5" s="1"/>
  <c r="V1671" i="5"/>
  <c r="E1671" i="5"/>
  <c r="V1672" i="5"/>
  <c r="E1672" i="5"/>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V1685" i="5"/>
  <c r="E1685" i="5"/>
  <c r="X1685" i="5" s="1"/>
  <c r="V1686" i="5"/>
  <c r="E1686" i="5"/>
  <c r="X1686" i="5" s="1"/>
  <c r="V1687" i="5"/>
  <c r="E1687" i="5"/>
  <c r="X1687" i="5" s="1"/>
  <c r="V1688" i="5"/>
  <c r="E1688" i="5"/>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V1712" i="5"/>
  <c r="E1712" i="5"/>
  <c r="V1713" i="5"/>
  <c r="E1713" i="5"/>
  <c r="X1713" i="5" s="1"/>
  <c r="V1714" i="5"/>
  <c r="E1714" i="5"/>
  <c r="X1714" i="5" s="1"/>
  <c r="V1715" i="5"/>
  <c r="E1715" i="5"/>
  <c r="X1715" i="5" s="1"/>
  <c r="V1716" i="5"/>
  <c r="E1716" i="5"/>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X1739" i="5" s="1"/>
  <c r="V1740" i="5"/>
  <c r="E1740" i="5"/>
  <c r="V1741" i="5"/>
  <c r="E1741" i="5"/>
  <c r="X1741" i="5" s="1"/>
  <c r="V1742" i="5"/>
  <c r="E1742" i="5"/>
  <c r="X1742" i="5" s="1"/>
  <c r="V1743" i="5"/>
  <c r="E1743" i="5"/>
  <c r="V1744" i="5"/>
  <c r="E1744" i="5"/>
  <c r="V1745" i="5"/>
  <c r="E1745" i="5"/>
  <c r="X1745" i="5" s="1"/>
  <c r="V1746" i="5"/>
  <c r="E1746" i="5"/>
  <c r="X1746" i="5" s="1"/>
  <c r="V1747" i="5"/>
  <c r="E1747" i="5"/>
  <c r="X1747" i="5" s="1"/>
  <c r="V1748" i="5"/>
  <c r="E1748" i="5"/>
  <c r="V1749" i="5"/>
  <c r="E1749" i="5"/>
  <c r="X1749" i="5" s="1"/>
  <c r="V1750" i="5"/>
  <c r="E1750" i="5"/>
  <c r="X1750" i="5" s="1"/>
  <c r="V1751" i="5"/>
  <c r="E1751" i="5"/>
  <c r="X1751" i="5" s="1"/>
  <c r="V1752" i="5"/>
  <c r="E1752" i="5"/>
  <c r="V1753" i="5"/>
  <c r="E1753" i="5"/>
  <c r="X1753" i="5" s="1"/>
  <c r="V1754" i="5"/>
  <c r="E1754" i="5"/>
  <c r="X1754" i="5" s="1"/>
  <c r="V1755" i="5"/>
  <c r="E1755" i="5"/>
  <c r="X1755" i="5" s="1"/>
  <c r="V1756" i="5"/>
  <c r="E1756" i="5"/>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V1773" i="5"/>
  <c r="E1773" i="5"/>
  <c r="X1773" i="5" s="1"/>
  <c r="V1774" i="5"/>
  <c r="E1774" i="5"/>
  <c r="X1774" i="5" s="1"/>
  <c r="V1775" i="5"/>
  <c r="E1775" i="5"/>
  <c r="V1776" i="5"/>
  <c r="E1776" i="5"/>
  <c r="V1777" i="5"/>
  <c r="E1777" i="5"/>
  <c r="X1777" i="5" s="1"/>
  <c r="V1778" i="5"/>
  <c r="E1778" i="5"/>
  <c r="X1778" i="5" s="1"/>
  <c r="V1779" i="5"/>
  <c r="E1779" i="5"/>
  <c r="X1779" i="5" s="1"/>
  <c r="V1780" i="5"/>
  <c r="E1780" i="5"/>
  <c r="V1781" i="5"/>
  <c r="E1781" i="5"/>
  <c r="X1781" i="5" s="1"/>
  <c r="V1782" i="5"/>
  <c r="E1782" i="5"/>
  <c r="X1782" i="5" s="1"/>
  <c r="V1783" i="5"/>
  <c r="E1783" i="5"/>
  <c r="V1784" i="5"/>
  <c r="E1784" i="5"/>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X1808" i="5" s="1"/>
  <c r="V1809" i="5"/>
  <c r="E1809" i="5"/>
  <c r="X1809" i="5" s="1"/>
  <c r="V1810" i="5"/>
  <c r="E1810" i="5"/>
  <c r="X1810" i="5" s="1"/>
  <c r="V1811" i="5"/>
  <c r="E1811" i="5"/>
  <c r="V1812" i="5"/>
  <c r="E1812" i="5"/>
  <c r="V1813" i="5"/>
  <c r="E1813" i="5"/>
  <c r="X1813" i="5" s="1"/>
  <c r="V1814" i="5"/>
  <c r="E1814" i="5"/>
  <c r="X1814" i="5" s="1"/>
  <c r="V1815" i="5"/>
  <c r="E1815" i="5"/>
  <c r="X1815" i="5" s="1"/>
  <c r="V1816" i="5"/>
  <c r="E1816" i="5"/>
  <c r="X1816" i="5" s="1"/>
  <c r="V1817" i="5"/>
  <c r="E1817" i="5"/>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V1826" i="5"/>
  <c r="E1826" i="5"/>
  <c r="X1826" i="5" s="1"/>
  <c r="V1827" i="5"/>
  <c r="E1827" i="5"/>
  <c r="X1827" i="5" s="1"/>
  <c r="V1828" i="5"/>
  <c r="E1828" i="5"/>
  <c r="X1828" i="5" s="1"/>
  <c r="V1829" i="5"/>
  <c r="E1829" i="5"/>
  <c r="X1829" i="5" s="1"/>
  <c r="V1830" i="5"/>
  <c r="E1830" i="5"/>
  <c r="X1830" i="5" s="1"/>
  <c r="V1831" i="5"/>
  <c r="E1831" i="5"/>
  <c r="X1831" i="5" s="1"/>
  <c r="V1832" i="5"/>
  <c r="E1832" i="5"/>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V1861" i="5"/>
  <c r="E1861" i="5"/>
  <c r="X1861" i="5" s="1"/>
  <c r="V1862" i="5"/>
  <c r="E1862" i="5"/>
  <c r="X1862" i="5" s="1"/>
  <c r="V1863" i="5"/>
  <c r="E1863" i="5"/>
  <c r="X1863" i="5" s="1"/>
  <c r="V1864" i="5"/>
  <c r="E1864" i="5"/>
  <c r="V1865" i="5"/>
  <c r="E1865" i="5"/>
  <c r="X1865" i="5" s="1"/>
  <c r="V1866" i="5"/>
  <c r="E1866" i="5"/>
  <c r="X1866" i="5" s="1"/>
  <c r="V1867" i="5"/>
  <c r="E1867" i="5"/>
  <c r="V1868" i="5"/>
  <c r="E1868" i="5"/>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V1896" i="5"/>
  <c r="E1896" i="5"/>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V1913" i="5"/>
  <c r="E1913" i="5"/>
  <c r="X1913" i="5" s="1"/>
  <c r="V1914" i="5"/>
  <c r="E1914" i="5"/>
  <c r="X1914" i="5" s="1"/>
  <c r="V1915" i="5"/>
  <c r="E1915" i="5"/>
  <c r="V1916" i="5"/>
  <c r="E1916" i="5"/>
  <c r="V1917" i="5"/>
  <c r="E1917" i="5"/>
  <c r="X1917" i="5" s="1"/>
  <c r="V1918" i="5"/>
  <c r="E1918" i="5"/>
  <c r="X1918" i="5" s="1"/>
  <c r="V1919" i="5"/>
  <c r="E1919" i="5"/>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V1989" i="5"/>
  <c r="E1989" i="5"/>
  <c r="X1989" i="5" s="1"/>
  <c r="V1990" i="5"/>
  <c r="E1990" i="5"/>
  <c r="X1990" i="5" s="1"/>
  <c r="V1991" i="5"/>
  <c r="E1991" i="5"/>
  <c r="X1991" i="5" s="1"/>
  <c r="V1992" i="5"/>
  <c r="E1992" i="5"/>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V2153" i="5"/>
  <c r="E2153" i="5"/>
  <c r="X2153" i="5" s="1"/>
  <c r="V2154" i="5"/>
  <c r="E2154" i="5"/>
  <c r="X2154" i="5" s="1"/>
  <c r="V2155" i="5"/>
  <c r="E2155" i="5"/>
  <c r="V2156" i="5"/>
  <c r="E2156" i="5"/>
  <c r="X2156" i="5" s="1"/>
  <c r="V2157" i="5"/>
  <c r="E2157" i="5"/>
  <c r="X2157" i="5" s="1"/>
  <c r="V2158" i="5"/>
  <c r="E2158" i="5"/>
  <c r="X2158" i="5" s="1"/>
  <c r="V2159" i="5"/>
  <c r="E2159" i="5"/>
  <c r="X2159" i="5" s="1"/>
  <c r="V2160" i="5"/>
  <c r="E2160" i="5"/>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V2169" i="5"/>
  <c r="E2169" i="5"/>
  <c r="X2169" i="5" s="1"/>
  <c r="V2170" i="5"/>
  <c r="E2170" i="5"/>
  <c r="X2170" i="5" s="1"/>
  <c r="V2171" i="5"/>
  <c r="E2171" i="5"/>
  <c r="V2172" i="5"/>
  <c r="E2172" i="5"/>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V2197" i="5"/>
  <c r="E2197" i="5"/>
  <c r="X2197" i="5" s="1"/>
  <c r="V2198" i="5"/>
  <c r="E2198" i="5"/>
  <c r="X2198" i="5" s="1"/>
  <c r="V2199" i="5"/>
  <c r="E2199" i="5"/>
  <c r="V2200" i="5"/>
  <c r="E2200" i="5"/>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V2213" i="5"/>
  <c r="E2213" i="5"/>
  <c r="X2213" i="5" s="1"/>
  <c r="V2214" i="5"/>
  <c r="E2214" i="5"/>
  <c r="X2214" i="5" s="1"/>
  <c r="V2215" i="5"/>
  <c r="E2215" i="5"/>
  <c r="V2216" i="5"/>
  <c r="E2216" i="5"/>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V2233" i="5"/>
  <c r="E2233" i="5"/>
  <c r="X2233" i="5" s="1"/>
  <c r="V2234" i="5"/>
  <c r="E2234" i="5"/>
  <c r="X2234" i="5" s="1"/>
  <c r="V2235" i="5"/>
  <c r="E2235" i="5"/>
  <c r="X2235" i="5" s="1"/>
  <c r="V2236" i="5"/>
  <c r="E2236" i="5"/>
  <c r="X2236" i="5" s="1"/>
  <c r="V2237" i="5"/>
  <c r="E2237" i="5"/>
  <c r="X2237" i="5" s="1"/>
  <c r="V2238" i="5"/>
  <c r="E2238" i="5"/>
  <c r="X2238" i="5" s="1"/>
  <c r="V2239" i="5"/>
  <c r="E2239" i="5"/>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V2321" i="5"/>
  <c r="E2321" i="5"/>
  <c r="X2321" i="5" s="1"/>
  <c r="V2322" i="5"/>
  <c r="E2322" i="5"/>
  <c r="X2322" i="5" s="1"/>
  <c r="V2323" i="5"/>
  <c r="E2323" i="5"/>
  <c r="X2323" i="5" s="1"/>
  <c r="V2324" i="5"/>
  <c r="E2324" i="5"/>
  <c r="X2324" i="5" s="1"/>
  <c r="V2325" i="5"/>
  <c r="E2325" i="5"/>
  <c r="X2325" i="5" s="1"/>
  <c r="V2326" i="5"/>
  <c r="E2326" i="5"/>
  <c r="X2326" i="5" s="1"/>
  <c r="V2327" i="5"/>
  <c r="E2327" i="5"/>
  <c r="V2328" i="5"/>
  <c r="E2328" i="5"/>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X2379" i="5" s="1"/>
  <c r="V2380" i="5"/>
  <c r="E2380" i="5"/>
  <c r="X2380" i="5" s="1"/>
  <c r="V2381" i="5"/>
  <c r="E2381" i="5"/>
  <c r="X2381" i="5" s="1"/>
  <c r="V2382" i="5"/>
  <c r="E2382" i="5"/>
  <c r="X2382" i="5" s="1"/>
  <c r="V2383" i="5"/>
  <c r="E2383" i="5"/>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V2392" i="5"/>
  <c r="E2392" i="5"/>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V2416" i="5"/>
  <c r="E2416" i="5"/>
  <c r="V2417" i="5"/>
  <c r="E2417" i="5"/>
  <c r="X2417" i="5" s="1"/>
  <c r="V2418" i="5"/>
  <c r="E2418" i="5"/>
  <c r="X2418" i="5" s="1"/>
  <c r="V2419" i="5"/>
  <c r="E2419" i="5"/>
  <c r="V2420" i="5"/>
  <c r="E2420" i="5"/>
  <c r="X2420" i="5" s="1"/>
  <c r="V2421" i="5"/>
  <c r="E2421" i="5"/>
  <c r="X2421" i="5" s="1"/>
  <c r="V2422" i="5"/>
  <c r="E2422" i="5"/>
  <c r="X2422" i="5" s="1"/>
  <c r="V2423" i="5"/>
  <c r="E2423" i="5"/>
  <c r="X2423" i="5" s="1"/>
  <c r="V2424" i="5"/>
  <c r="E2424" i="5"/>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s="1"/>
  <c r="B55" i="6"/>
  <c r="G55" i="6" s="1"/>
  <c r="B54" i="6"/>
  <c r="G54" i="6" s="1"/>
  <c r="B17" i="6"/>
  <c r="B16" i="6"/>
  <c r="B15" i="6"/>
  <c r="B14" i="6"/>
  <c r="G14" i="6"/>
  <c r="H14" i="6" s="1"/>
  <c r="H13" i="6"/>
  <c r="B12" i="6"/>
  <c r="G12" i="6"/>
  <c r="H12" i="6"/>
  <c r="D12" i="6" s="1"/>
  <c r="B11" i="6"/>
  <c r="G11" i="6"/>
  <c r="H11" i="6" s="1"/>
  <c r="D11" i="6" s="1"/>
  <c r="G10" i="6"/>
  <c r="H10" i="6"/>
  <c r="D10" i="6" s="1"/>
  <c r="G9" i="6"/>
  <c r="H9" i="6" s="1"/>
  <c r="D9" i="6" s="1"/>
  <c r="B8" i="6"/>
  <c r="G8" i="6" s="1"/>
  <c r="H8" i="6" s="1"/>
  <c r="D8" i="6" s="1"/>
  <c r="B7" i="6"/>
  <c r="G7" i="6" s="1"/>
  <c r="H7" i="6" s="1"/>
  <c r="D7" i="6" s="1"/>
  <c r="B6" i="6"/>
  <c r="G6" i="6" s="1"/>
  <c r="B5" i="6"/>
  <c r="F64"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R24" i="5"/>
  <c r="R20" i="5"/>
  <c r="AB18" i="5"/>
  <c r="AB6" i="5"/>
  <c r="B90" i="4"/>
  <c r="H67" i="4"/>
  <c r="P47" i="4"/>
  <c r="B47" i="4" s="1"/>
  <c r="A32" i="6" s="1"/>
  <c r="P46" i="4"/>
  <c r="P45" i="4"/>
  <c r="B45" i="4" s="1"/>
  <c r="A30" i="6" s="1"/>
  <c r="P44" i="4"/>
  <c r="P43" i="4"/>
  <c r="Q43" i="4" s="1"/>
  <c r="P41" i="4"/>
  <c r="P40" i="4"/>
  <c r="P39" i="4"/>
  <c r="P38" i="4"/>
  <c r="P37" i="4"/>
  <c r="Q37" i="4" s="1"/>
  <c r="P35" i="4"/>
  <c r="P34" i="4"/>
  <c r="P33" i="4"/>
  <c r="P32" i="4"/>
  <c r="P31" i="4"/>
  <c r="Q31" i="4"/>
  <c r="P29" i="4"/>
  <c r="B29" i="4" s="1"/>
  <c r="P28" i="4"/>
  <c r="P27" i="4"/>
  <c r="B27" i="4" s="1"/>
  <c r="A15"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35" i="5"/>
  <c r="R35" i="5"/>
  <c r="J35" i="5"/>
  <c r="I35" i="5"/>
  <c r="F35" i="5"/>
  <c r="H139" i="5"/>
  <c r="R139" i="5"/>
  <c r="J139" i="5"/>
  <c r="I139" i="5"/>
  <c r="X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R27"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X223" i="5"/>
  <c r="R229" i="5"/>
  <c r="F229" i="5"/>
  <c r="R337" i="5"/>
  <c r="J337" i="5"/>
  <c r="H337" i="5"/>
  <c r="F337" i="5"/>
  <c r="F113" i="5"/>
  <c r="R113" i="5"/>
  <c r="H155" i="5"/>
  <c r="R155" i="5"/>
  <c r="J155" i="5"/>
  <c r="I155" i="5"/>
  <c r="F155" i="5"/>
  <c r="H203" i="5"/>
  <c r="R203" i="5"/>
  <c r="J203" i="5"/>
  <c r="I203" i="5"/>
  <c r="F203" i="5"/>
  <c r="R249" i="5"/>
  <c r="F24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I46" i="5"/>
  <c r="AB22"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AB28" i="5"/>
  <c r="R29"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X5"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19" i="5"/>
  <c r="AB27" i="5"/>
  <c r="R28"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R31" i="5"/>
  <c r="X36" i="5"/>
  <c r="X60" i="5"/>
  <c r="X64" i="5"/>
  <c r="X68" i="5"/>
  <c r="X80"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X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X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X1912" i="5"/>
  <c r="J1912" i="5"/>
  <c r="X1916"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88" i="5"/>
  <c r="X1992" i="5"/>
  <c r="X202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32"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G15" i="6"/>
  <c r="H15" i="6" s="1"/>
  <c r="B20" i="6"/>
  <c r="B30" i="6" s="1"/>
  <c r="G3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F24" i="6" s="1"/>
  <c r="A38" i="2"/>
  <c r="J4" i="5"/>
  <c r="B41" i="4"/>
  <c r="B59" i="4" s="1"/>
  <c r="A42"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X1272" i="5"/>
  <c r="H2069" i="5"/>
  <c r="J1959" i="5"/>
  <c r="R1959" i="5"/>
  <c r="I678" i="5"/>
  <c r="H678" i="5"/>
  <c r="J987" i="5"/>
  <c r="S606" i="5"/>
  <c r="S610" i="5"/>
  <c r="X520" i="5"/>
  <c r="X456" i="5"/>
  <c r="S598" i="5"/>
  <c r="X376" i="5"/>
  <c r="X504" i="5"/>
  <c r="X503" i="5"/>
  <c r="X323" i="5"/>
  <c r="X360" i="5"/>
  <c r="X488" i="5"/>
  <c r="X555" i="5"/>
  <c r="X387" i="5"/>
  <c r="S532" i="5"/>
  <c r="X336" i="5"/>
  <c r="X356" i="5"/>
  <c r="S356" i="5"/>
  <c r="X20" i="5"/>
  <c r="X233" i="5"/>
  <c r="X353" i="5"/>
  <c r="S343" i="5"/>
  <c r="X331" i="5"/>
  <c r="X333" i="5"/>
  <c r="X451" i="5"/>
  <c r="X335" i="5"/>
  <c r="X325" i="5"/>
  <c r="X315" i="5"/>
  <c r="S315" i="5"/>
  <c r="X96" i="5"/>
  <c r="X48" i="5"/>
  <c r="X311" i="5"/>
  <c r="S357" i="5"/>
  <c r="X383" i="5"/>
  <c r="S383" i="5"/>
  <c r="X92" i="5"/>
  <c r="X76" i="5"/>
  <c r="X44" i="5"/>
  <c r="X319" i="5"/>
  <c r="X345" i="5"/>
  <c r="B32" i="6"/>
  <c r="G32" i="6" s="1"/>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X1329" i="5"/>
  <c r="I1095" i="5"/>
  <c r="X971" i="5"/>
  <c r="R808" i="5"/>
  <c r="J239" i="5"/>
  <c r="J2133" i="5"/>
  <c r="J2161" i="5"/>
  <c r="X1919"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c r="B37" i="6"/>
  <c r="G37" i="6"/>
  <c r="B42" i="6"/>
  <c r="G42" i="6" s="1"/>
  <c r="B25" i="6"/>
  <c r="G25" i="6" s="1"/>
  <c r="B39" i="6"/>
  <c r="G39" i="6" s="1"/>
  <c r="B49" i="6"/>
  <c r="G49" i="6"/>
  <c r="B34" i="6"/>
  <c r="G34" i="6" s="1"/>
  <c r="B24" i="6"/>
  <c r="G24" i="6"/>
  <c r="G19" i="6"/>
  <c r="H19" i="6"/>
  <c r="D19" i="6" s="1"/>
  <c r="F2426" i="5"/>
  <c r="R2426" i="5"/>
  <c r="J2426" i="5"/>
  <c r="I2426" i="5"/>
  <c r="H2426" i="5"/>
  <c r="F2446" i="5"/>
  <c r="H2446" i="5"/>
  <c r="J2446" i="5"/>
  <c r="I2446" i="5"/>
  <c r="R2446" i="5"/>
  <c r="G22" i="6"/>
  <c r="H22" i="6" s="1"/>
  <c r="B47" i="6"/>
  <c r="G47" i="6" s="1"/>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X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s="1"/>
  <c r="D20" i="6" s="1"/>
  <c r="H2439" i="5"/>
  <c r="F2439" i="5"/>
  <c r="R2439" i="5"/>
  <c r="J2439" i="5"/>
  <c r="I2439" i="5"/>
  <c r="F2414" i="5"/>
  <c r="R2414" i="5"/>
  <c r="J2414" i="5"/>
  <c r="I2414" i="5"/>
  <c r="H2414" i="5"/>
  <c r="J2448" i="5"/>
  <c r="F2448" i="5"/>
  <c r="X2448" i="5"/>
  <c r="I2448" i="5"/>
  <c r="H2448" i="5"/>
  <c r="R2448" i="5"/>
  <c r="B27" i="6"/>
  <c r="G27" i="6"/>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X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J866" i="5"/>
  <c r="X859" i="5"/>
  <c r="R859" i="5"/>
  <c r="I859" i="5"/>
  <c r="J859" i="5"/>
  <c r="H859" i="5"/>
  <c r="F859" i="5"/>
  <c r="H980" i="5"/>
  <c r="F980" i="5"/>
  <c r="X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H27" i="6"/>
  <c r="D27" i="6" s="1"/>
  <c r="F47" i="6"/>
  <c r="H47" i="6" s="1"/>
  <c r="D47" i="6" s="1"/>
  <c r="F37" i="6"/>
  <c r="H37" i="6"/>
  <c r="D37" i="6" s="1"/>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X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X16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X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X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97" i="5"/>
  <c r="S597" i="5"/>
  <c r="X599" i="5"/>
  <c r="S599" i="5"/>
  <c r="X140" i="5"/>
  <c r="X493" i="5"/>
  <c r="X611" i="5"/>
  <c r="S611" i="5"/>
  <c r="X220" i="5"/>
  <c r="X577" i="5"/>
  <c r="S601" i="5"/>
  <c r="X340" i="5"/>
  <c r="X467" i="5"/>
  <c r="X427" i="5"/>
  <c r="X472" i="5"/>
  <c r="X287" i="5"/>
  <c r="X407" i="5"/>
  <c r="X152" i="5"/>
  <c r="X180" i="5"/>
  <c r="X375" i="5"/>
  <c r="X232" i="5"/>
  <c r="X264" i="5"/>
  <c r="X296" i="5"/>
  <c r="X192" i="5"/>
  <c r="X176" i="5"/>
  <c r="X244" i="5"/>
  <c r="X276" i="5"/>
  <c r="X567" i="5"/>
  <c r="X151" i="5"/>
  <c r="X596" i="5"/>
  <c r="X91" i="5"/>
  <c r="X281" i="5"/>
  <c r="X524" i="5"/>
  <c r="X496" i="5"/>
  <c r="X103" i="5"/>
  <c r="X320" i="5"/>
  <c r="X212" i="5"/>
  <c r="X339" i="5"/>
  <c r="X188" i="5"/>
  <c r="X359" i="5"/>
  <c r="X328" i="5"/>
  <c r="X591" i="5"/>
  <c r="X204" i="5"/>
  <c r="X595" i="5"/>
  <c r="X411" i="5"/>
  <c r="X439" i="5"/>
  <c r="X600" i="5"/>
  <c r="S600" i="5"/>
  <c r="X251" i="5"/>
  <c r="X423" i="5"/>
  <c r="X191" i="5"/>
  <c r="X243" i="5"/>
  <c r="X403" i="5"/>
  <c r="X108" i="5"/>
  <c r="X112" i="5"/>
  <c r="X168" i="5"/>
  <c r="X164" i="5"/>
  <c r="X308" i="5"/>
  <c r="X200" i="5"/>
  <c r="X316" i="5"/>
  <c r="X144" i="5"/>
  <c r="X208" i="5"/>
  <c r="S382" i="5"/>
  <c r="X224" i="5"/>
  <c r="X256" i="5"/>
  <c r="X288" i="5"/>
  <c r="X367" i="5"/>
  <c r="X475" i="5"/>
  <c r="X537" i="5"/>
  <c r="X116" i="5"/>
  <c r="X236" i="5"/>
  <c r="X268" i="5"/>
  <c r="X300" i="5"/>
  <c r="X277" i="5"/>
  <c r="X207" i="5"/>
  <c r="X592" i="5"/>
  <c r="X395" i="5"/>
  <c r="X115" i="5"/>
  <c r="X533" i="5"/>
  <c r="S533" i="5"/>
  <c r="X148" i="5"/>
  <c r="X575" i="5"/>
  <c r="X216" i="5"/>
  <c r="X355" i="5"/>
  <c r="S355" i="5"/>
  <c r="X588" i="5"/>
  <c r="X391" i="5"/>
  <c r="S602" i="5"/>
  <c r="X587" i="5"/>
  <c r="X312" i="5"/>
  <c r="X156" i="5"/>
  <c r="X124" i="5"/>
  <c r="X603" i="5"/>
  <c r="S603" i="5"/>
  <c r="X248" i="5"/>
  <c r="X280" i="5"/>
  <c r="X184" i="5"/>
  <c r="X104" i="5"/>
  <c r="X228" i="5"/>
  <c r="X260" i="5"/>
  <c r="X292" i="5"/>
  <c r="S605" i="5"/>
  <c r="X279" i="5"/>
  <c r="X163" i="5"/>
  <c r="X443" i="5"/>
  <c r="X189" i="5"/>
  <c r="X128" i="5"/>
  <c r="X172" i="5"/>
  <c r="X607" i="5"/>
  <c r="S607" i="5"/>
  <c r="X132" i="5"/>
  <c r="X324" i="5"/>
  <c r="X303" i="5"/>
  <c r="X211" i="5"/>
  <c r="X576" i="5"/>
  <c r="X43" i="5"/>
  <c r="X215" i="5"/>
  <c r="X580" i="5"/>
  <c r="X556" i="5"/>
  <c r="X87" i="5"/>
  <c r="S314" i="5"/>
  <c r="X463" i="5"/>
  <c r="X136" i="5"/>
  <c r="X160" i="5"/>
  <c r="X460" i="5"/>
  <c r="X196" i="5"/>
  <c r="X240" i="5"/>
  <c r="X272" i="5"/>
  <c r="X120" i="5"/>
  <c r="X252" i="5"/>
  <c r="X284" i="5"/>
  <c r="X419" i="5"/>
  <c r="X261" i="5"/>
  <c r="X415" i="5"/>
  <c r="X239" i="5"/>
  <c r="X608" i="5"/>
  <c r="X71" i="5"/>
  <c r="AB12" i="5"/>
  <c r="AB9" i="5"/>
  <c r="AB10" i="5"/>
  <c r="AB14" i="5"/>
  <c r="AB17" i="5"/>
  <c r="AB16" i="5"/>
  <c r="AB8" i="5"/>
  <c r="AB13" i="5"/>
  <c r="AB15" i="5"/>
  <c r="AB11" i="5"/>
  <c r="AB7" i="5"/>
  <c r="G67" i="6" s="1"/>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7" i="5"/>
  <c r="R17" i="5"/>
  <c r="G66" i="6"/>
  <c r="R12" i="5"/>
  <c r="R9" i="5"/>
  <c r="R8" i="5"/>
  <c r="R15" i="5"/>
  <c r="R11" i="5"/>
  <c r="R14" i="5"/>
  <c r="X9" i="5"/>
  <c r="X12" i="5"/>
  <c r="X11" i="5"/>
  <c r="X15" i="5"/>
  <c r="X8" i="5"/>
  <c r="X7" i="5"/>
  <c r="X16" i="5"/>
  <c r="S18" i="5"/>
  <c r="S19" i="5"/>
  <c r="S32" i="5"/>
  <c r="S24" i="5"/>
  <c r="S12" i="5"/>
  <c r="S9" i="5"/>
  <c r="S30" i="5"/>
  <c r="S10" i="5"/>
  <c r="S28" i="5"/>
  <c r="S21" i="5"/>
  <c r="S16" i="5"/>
  <c r="S7" i="5"/>
  <c r="S23" i="5"/>
  <c r="S20" i="5"/>
  <c r="S26" i="5"/>
  <c r="S29" i="5"/>
  <c r="S8" i="5"/>
  <c r="S5" i="5"/>
  <c r="S15" i="5"/>
  <c r="S14" i="5"/>
  <c r="S11" i="5"/>
  <c r="S17" i="5"/>
  <c r="S27" i="5"/>
  <c r="S6" i="5"/>
  <c r="S13" i="5"/>
  <c r="S25" i="5"/>
  <c r="S22" i="5"/>
  <c r="S31" i="5"/>
  <c r="G64" i="6" a="1"/>
  <c r="G65" i="6" l="1"/>
  <c r="G68" i="6"/>
  <c r="B58" i="4"/>
  <c r="A41" i="6" s="1"/>
  <c r="B53" i="4"/>
  <c r="A37" i="6" s="1"/>
  <c r="B63" i="4"/>
  <c r="A45" i="6" s="1"/>
  <c r="B51" i="4"/>
  <c r="A35" i="6" s="1"/>
  <c r="B50" i="4"/>
  <c r="A34" i="6" s="1"/>
  <c r="B57" i="4"/>
  <c r="A40" i="6" s="1"/>
  <c r="B50" i="6"/>
  <c r="G50" i="6" s="1"/>
  <c r="B45" i="6"/>
  <c r="G45" i="6" s="1"/>
  <c r="B40" i="6"/>
  <c r="G40" i="6" s="1"/>
  <c r="D22" i="6"/>
  <c r="K68" i="6"/>
  <c r="B35" i="4"/>
  <c r="A22" i="6" s="1"/>
  <c r="A17" i="6"/>
  <c r="H32" i="6"/>
  <c r="D32" i="6" s="1"/>
  <c r="F68" i="6"/>
  <c r="C17" i="6"/>
  <c r="C22" i="6"/>
  <c r="A25" i="6"/>
  <c r="C47" i="6"/>
  <c r="F42" i="6"/>
  <c r="H42" i="6" s="1"/>
  <c r="D42" i="6" s="1"/>
  <c r="C27" i="6"/>
  <c r="F52" i="6"/>
  <c r="H52" i="6" s="1"/>
  <c r="D52" i="6" s="1"/>
  <c r="C10" i="6"/>
  <c r="C37" i="6"/>
  <c r="G16" i="6"/>
  <c r="H16" i="6" s="1"/>
  <c r="B21" i="6"/>
  <c r="B46" i="6" s="1"/>
  <c r="G46" i="6" s="1"/>
  <c r="F21" i="6"/>
  <c r="D15" i="6"/>
  <c r="K66" i="6"/>
  <c r="F25" i="6"/>
  <c r="C20" i="6"/>
  <c r="C15" i="6"/>
  <c r="B35" i="6"/>
  <c r="G35" i="6" s="1"/>
  <c r="B55" i="4"/>
  <c r="A38" i="6" s="1"/>
  <c r="B61" i="4"/>
  <c r="A43" i="6" s="1"/>
  <c r="B49" i="4"/>
  <c r="A33" i="6" s="1"/>
  <c r="B67" i="4"/>
  <c r="A48" i="6" s="1"/>
  <c r="B43" i="4"/>
  <c r="A28" i="6" s="1"/>
  <c r="B77" i="4"/>
  <c r="A55" i="6" s="1"/>
  <c r="B89" i="4"/>
  <c r="A63" i="6" s="1"/>
  <c r="B37" i="4"/>
  <c r="A23" i="6" s="1"/>
  <c r="B83" i="4"/>
  <c r="A59" i="6" s="1"/>
  <c r="B79" i="4"/>
  <c r="A57" i="6" s="1"/>
  <c r="B85" i="4"/>
  <c r="A60" i="6" s="1"/>
  <c r="B31" i="4"/>
  <c r="A18" i="6" s="1"/>
  <c r="B87" i="4"/>
  <c r="A62" i="6" s="1"/>
  <c r="B75" i="4"/>
  <c r="A54" i="6" s="1"/>
  <c r="B81" i="4"/>
  <c r="A58" i="6" s="1"/>
  <c r="D14" i="6"/>
  <c r="K65" i="6"/>
  <c r="F44" i="6"/>
  <c r="H44" i="6" s="1"/>
  <c r="D44" i="6" s="1"/>
  <c r="F29" i="6"/>
  <c r="F39" i="6"/>
  <c r="H39" i="6" s="1"/>
  <c r="D39" i="6" s="1"/>
  <c r="F34" i="6"/>
  <c r="H34" i="6" s="1"/>
  <c r="D34" i="6" s="1"/>
  <c r="F65" i="6"/>
  <c r="H24" i="6"/>
  <c r="D24" i="6" s="1"/>
  <c r="F49" i="6"/>
  <c r="H49" i="6" s="1"/>
  <c r="C34" i="6"/>
  <c r="C19" i="6"/>
  <c r="C14" i="6"/>
  <c r="D55" i="4"/>
  <c r="B44" i="6"/>
  <c r="G44" i="6" s="1"/>
  <c r="B29" i="6"/>
  <c r="G29" i="6" s="1"/>
  <c r="C44" i="6"/>
  <c r="C24" i="6"/>
  <c r="D43" i="4"/>
  <c r="B71" i="4"/>
  <c r="A52" i="6" s="1"/>
  <c r="B65" i="4"/>
  <c r="A47" i="6" s="1"/>
  <c r="A27" i="6"/>
  <c r="C12" i="6"/>
  <c r="D37" i="4"/>
  <c r="C11" i="6"/>
  <c r="C9" i="6"/>
  <c r="C8" i="6"/>
  <c r="C7" i="6"/>
  <c r="D74" i="4"/>
  <c r="D31" i="4"/>
  <c r="D49" i="4"/>
  <c r="G69" i="6" a="1"/>
  <c r="G69" i="6" s="1"/>
  <c r="H69" i="6" s="1"/>
  <c r="G31" i="4"/>
  <c r="B70" i="4"/>
  <c r="A51" i="6" s="1"/>
  <c r="B64" i="4"/>
  <c r="A46" i="6" s="1"/>
  <c r="B52" i="4"/>
  <c r="A36" i="6" s="1"/>
  <c r="D67" i="4"/>
  <c r="F6" i="6"/>
  <c r="H6" i="6" s="1"/>
  <c r="D6" i="6" s="1"/>
  <c r="B32" i="4"/>
  <c r="A19" i="6" s="1"/>
  <c r="G55" i="4"/>
  <c r="G49" i="4"/>
  <c r="G5" i="6"/>
  <c r="H5" i="6" s="1"/>
  <c r="C4" i="6"/>
  <c r="B34" i="4"/>
  <c r="A21" i="6" s="1"/>
  <c r="B33" i="4"/>
  <c r="A20" i="6" s="1"/>
  <c r="G64" i="6"/>
  <c r="B62" i="4"/>
  <c r="A44" i="6" s="1"/>
  <c r="G61" i="4"/>
  <c r="B68" i="4"/>
  <c r="A49" i="6" s="1"/>
  <c r="G74" i="4"/>
  <c r="B56" i="4"/>
  <c r="A39" i="6" s="1"/>
  <c r="G37" i="4"/>
  <c r="G67" i="4"/>
  <c r="T31" i="5"/>
  <c r="T14" i="5"/>
  <c r="T7" i="5"/>
  <c r="T24" i="5"/>
  <c r="T22" i="5"/>
  <c r="T32" i="5"/>
  <c r="T5" i="5"/>
  <c r="T13" i="5"/>
  <c r="T8" i="5"/>
  <c r="T28" i="5"/>
  <c r="T18" i="5"/>
  <c r="T19" i="5"/>
  <c r="T6" i="5"/>
  <c r="T29" i="5"/>
  <c r="T10" i="5"/>
  <c r="T21" i="5"/>
  <c r="T27" i="5"/>
  <c r="T26" i="5"/>
  <c r="T30" i="5"/>
  <c r="T17" i="5"/>
  <c r="T20" i="5"/>
  <c r="T9" i="5"/>
  <c r="T15" i="5"/>
  <c r="T25" i="5"/>
  <c r="T11" i="5"/>
  <c r="T23" i="5"/>
  <c r="T12" i="5"/>
  <c r="T16" i="5"/>
  <c r="H68" i="6" l="1"/>
  <c r="C32" i="6"/>
  <c r="C42" i="6"/>
  <c r="C52" i="6"/>
  <c r="D16" i="6"/>
  <c r="B26" i="6"/>
  <c r="G26" i="6" s="1"/>
  <c r="G21" i="6"/>
  <c r="H21" i="6" s="1"/>
  <c r="B36" i="6"/>
  <c r="G36" i="6" s="1"/>
  <c r="B51" i="6"/>
  <c r="G51" i="6" s="1"/>
  <c r="B41" i="6"/>
  <c r="G41" i="6" s="1"/>
  <c r="F26" i="6"/>
  <c r="C16" i="6"/>
  <c r="B31" i="6"/>
  <c r="G31" i="6" s="1"/>
  <c r="F40" i="6"/>
  <c r="H40" i="6" s="1"/>
  <c r="F66" i="6"/>
  <c r="H66" i="6" s="1"/>
  <c r="F50" i="6"/>
  <c r="H50" i="6" s="1"/>
  <c r="F35" i="6"/>
  <c r="H35" i="6" s="1"/>
  <c r="H25" i="6"/>
  <c r="F30" i="6"/>
  <c r="H30" i="6" s="1"/>
  <c r="F45" i="6"/>
  <c r="H45" i="6" s="1"/>
  <c r="B2" i="6"/>
  <c r="C2" i="6"/>
  <c r="H65" i="6"/>
  <c r="C39" i="6"/>
  <c r="H29" i="6"/>
  <c r="D49" i="6"/>
  <c r="C49" i="6"/>
  <c r="C6" i="6"/>
  <c r="D5" i="6"/>
  <c r="C5" i="6"/>
  <c r="B64" i="6"/>
  <c r="H64" i="6"/>
  <c r="D68" i="6" l="1"/>
  <c r="C68" i="6"/>
  <c r="D21" i="6"/>
  <c r="C21" i="6"/>
  <c r="K67" i="6"/>
  <c r="D35" i="6"/>
  <c r="C35" i="6"/>
  <c r="D50" i="6"/>
  <c r="C50" i="6"/>
  <c r="D40" i="6"/>
  <c r="C40" i="6"/>
  <c r="D45" i="6"/>
  <c r="C45" i="6"/>
  <c r="D30" i="6"/>
  <c r="C30" i="6"/>
  <c r="F36" i="6"/>
  <c r="H36" i="6" s="1"/>
  <c r="F67" i="6"/>
  <c r="H67" i="6" s="1"/>
  <c r="F31" i="6"/>
  <c r="H31" i="6" s="1"/>
  <c r="F46" i="6"/>
  <c r="H46" i="6" s="1"/>
  <c r="F41" i="6"/>
  <c r="H41" i="6" s="1"/>
  <c r="H26" i="6"/>
  <c r="F51" i="6"/>
  <c r="H51" i="6" s="1"/>
  <c r="F54" i="6"/>
  <c r="C25" i="6"/>
  <c r="D25" i="6"/>
  <c r="C66" i="6"/>
  <c r="D66" i="6"/>
  <c r="D29" i="6"/>
  <c r="C29" i="6"/>
  <c r="C65" i="6"/>
  <c r="D65" i="6"/>
  <c r="C64" i="6"/>
  <c r="D64" i="6"/>
  <c r="D67" i="6" l="1"/>
  <c r="C67" i="6"/>
  <c r="D36" i="6"/>
  <c r="C36" i="6"/>
  <c r="F62" i="6"/>
  <c r="H62" i="6" s="1"/>
  <c r="F63" i="6"/>
  <c r="H63" i="6" s="1"/>
  <c r="H54" i="6"/>
  <c r="F59" i="6"/>
  <c r="H59" i="6" s="1"/>
  <c r="F57" i="6"/>
  <c r="H57" i="6" s="1"/>
  <c r="F58" i="6"/>
  <c r="H58" i="6" s="1"/>
  <c r="F55" i="6"/>
  <c r="F60" i="6"/>
  <c r="H60" i="6" s="1"/>
  <c r="D51" i="6"/>
  <c r="C51" i="6"/>
  <c r="D26" i="6"/>
  <c r="C26" i="6"/>
  <c r="D31" i="6"/>
  <c r="C31" i="6"/>
  <c r="D41" i="6"/>
  <c r="C41" i="6"/>
  <c r="D46" i="6"/>
  <c r="C46" i="6"/>
  <c r="C54" i="6" l="1"/>
  <c r="D54" i="6"/>
  <c r="D63" i="6"/>
  <c r="C63" i="6"/>
  <c r="D59" i="6"/>
  <c r="C59" i="6"/>
  <c r="D62" i="6"/>
  <c r="C62" i="6"/>
  <c r="D60" i="6"/>
  <c r="C60" i="6"/>
  <c r="H55" i="6"/>
  <c r="F56" i="6"/>
  <c r="H56" i="6" s="1"/>
  <c r="D58" i="6"/>
  <c r="C58" i="6"/>
  <c r="C57" i="6"/>
  <c r="D57" i="6"/>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<sst xmlns="http://schemas.openxmlformats.org/spreadsheetml/2006/main" count="22521" uniqueCount="15817">
  <si>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</si>
  <si>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</si>
  <si>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</si>
  <si>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</si>
  <si>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</si>
  <si>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</si>
  <si>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</si>
  <si>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</si>
  <si>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</si>
  <si>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</si>
  <si>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</si>
  <si>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</si>
  <si>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</si>
  <si>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</si>
  <si>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</si>
  <si>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</si>
  <si>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</si>
  <si>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</si>
  <si>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</si>
  <si>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</si>
  <si>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</si>
  <si>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</si>
  <si>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</si>
  <si>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</si>
  <si>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</si>
  <si>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</si>
  <si>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</si>
  <si>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</si>
  <si>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</si>
  <si>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</si>
  <si>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</si>
  <si>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</si>
  <si>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</si>
  <si>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</si>
  <si>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</si>
  <si>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</si>
  <si>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</si>
  <si>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</si>
  <si>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</si>
  <si>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</si>
  <si>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</si>
  <si>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</si>
  <si>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</si>
  <si>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</si>
  <si>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</si>
  <si>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</si>
  <si>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</si>
  <si>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</si>
  <si>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</si>
  <si>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</si>
  <si>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</si>
  <si>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</si>
  <si>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</si>
  <si>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</si>
  <si>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</si>
  <si>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</si>
  <si>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</si>
  <si>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</si>
  <si>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</si>
  <si>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</si>
  <si>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</si>
  <si>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</si>
  <si>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</si>
  <si>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</si>
  <si>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</si>
  <si>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</si>
  <si>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</si>
  <si>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</si>
  <si>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</si>
  <si>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</si>
  <si>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</si>
  <si>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</si>
  <si>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</si>
  <si>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</si>
  <si>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</si>
  <si>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</si>
  <si>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</si>
  <si>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</si>
  <si>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</si>
  <si>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</si>
  <si>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</si>
  <si>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</si>
  <si>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</si>
  <si>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</si>
  <si>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</si>
  <si>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</si>
  <si>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</si>
  <si>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</si>
  <si>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</si>
  <si>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</si>
  <si>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</si>
  <si>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</si>
  <si>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</si>
  <si>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</si>
  <si>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</si>
  <si>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</si>
  <si>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</si>
  <si>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</si>
  <si>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</si>
  <si>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</si>
  <si>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</si>
  <si>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</si>
  <si>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</si>
  <si>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</si>
  <si>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</si>
  <si>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</si>
  <si>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</si>
  <si>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</si>
  <si>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</si>
  <si>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</si>
  <si>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</si>
  <si>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</si>
  <si>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</si>
  <si>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</si>
  <si>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</si>
  <si>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</si>
  <si>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</si>
  <si>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</si>
  <si>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</si>
  <si>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</si>
  <si>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</si>
  <si>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</si>
  <si>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</si>
  <si>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</si>
  <si>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</si>
  <si>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</si>
  <si>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</si>
  <si>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</si>
  <si>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</si>
  <si>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</si>
  <si>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</si>
  <si>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</si>
  <si>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</si>
  <si>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</si>
  <si>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</si>
  <si>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</si>
  <si>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</si>
  <si>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</si>
  <si>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</si>
  <si>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</si>
  <si>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</si>
  <si>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</si>
  <si>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</si>
  <si>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</si>
  <si>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</si>
  <si>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</si>
  <si>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</si>
  <si>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</si>
  <si>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</si>
  <si>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</si>
  <si>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</si>
  <si>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</si>
  <si>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</si>
  <si>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</si>
  <si>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</si>
  <si>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</si>
  <si>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</si>
  <si>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</si>
  <si>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</si>
  <si>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</si>
  <si>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</si>
  <si>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</si>
  <si>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</si>
  <si>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</si>
  <si>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</si>
  <si>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</si>
  <si>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</si>
  <si>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</si>
  <si>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</si>
  <si>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</si>
  <si>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</si>
  <si>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</si>
  <si>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</si>
  <si>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</si>
  <si>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</si>
  <si>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</si>
  <si>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</si>
  <si>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</si>
  <si>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</si>
  <si>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</si>
  <si>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</si>
  <si>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</si>
  <si>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</si>
  <si>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</si>
  <si>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</si>
  <si>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</si>
  <si>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</si>
  <si>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</si>
  <si>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</si>
  <si>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</si>
  <si>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</si>
  <si>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</si>
  <si>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</si>
  <si>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</si>
  <si>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</si>
  <si>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</si>
  <si>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</si>
  <si>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</si>
  <si>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</si>
  <si>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</si>
  <si>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</si>
  <si>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</si>
  <si>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</si>
  <si>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</si>
  <si>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</si>
  <si>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</si>
  <si>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</si>
  <si>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</si>
  <si>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</si>
  <si>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</si>
  <si>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</si>
  <si>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</si>
  <si>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</si>
  <si>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</si>
  <si>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</si>
  <si>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</si>
  <si>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</si>
  <si>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</si>
  <si>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</si>
  <si>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</si>
  <si>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</si>
  <si>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</si>
  <si>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</si>
  <si>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</si>
  <si>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</si>
  <si>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</si>
  <si>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</si>
  <si>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</si>
  <si>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</si>
  <si>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</si>
  <si>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</si>
  <si>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</si>
  <si>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</si>
  <si>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</si>
  <si>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</si>
  <si>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</si>
  <si>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</si>
  <si>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</si>
  <si>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</si>
  <si>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</si>
  <si>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</si>
  <si>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</si>
  <si>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</si>
  <si>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</si>
  <si>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</si>
  <si>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</si>
  <si>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</si>
  <si>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</si>
  <si>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</si>
  <si>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</si>
  <si>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</si>
  <si>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</si>
  <si>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</si>
  <si>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</si>
  <si>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</si>
  <si>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</si>
  <si>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</si>
  <si>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</si>
  <si>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</si>
  <si>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</si>
  <si>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</si>
  <si>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</si>
  <si>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</si>
  <si>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</si>
  <si>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</si>
  <si>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</si>
  <si>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</si>
  <si>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</si>
  <si>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</si>
  <si>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</si>
  <si>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</si>
  <si>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</si>
  <si>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</si>
  <si>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</si>
  <si>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</si>
  <si>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</si>
  <si>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</si>
  <si>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</si>
  <si>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</si>
  <si>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</si>
  <si>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</si>
  <si>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</si>
  <si>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</si>
  <si>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</si>
  <si>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</si>
  <si>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</si>
  <si>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</si>
  <si>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</si>
  <si>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</si>
  <si>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</si>
  <si>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</si>
  <si>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</si>
  <si>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</si>
  <si>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</si>
  <si>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</si>
  <si>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</si>
  <si>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</si>
  <si>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</si>
  <si>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</si>
  <si>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</si>
  <si>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</si>
  <si>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</si>
  <si>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</si>
  <si>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</si>
  <si>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</si>
  <si>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</si>
  <si>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</si>
  <si>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</si>
  <si>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</si>
  <si>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</si>
  <si>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</si>
  <si>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</si>
  <si>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</si>
  <si>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</si>
  <si>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</si>
  <si>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</si>
  <si>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</si>
  <si>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</si>
  <si>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</si>
  <si>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</si>
  <si>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</si>
  <si>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</si>
  <si>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</si>
  <si>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</si>
  <si>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</si>
  <si>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</si>
  <si>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</si>
  <si>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</si>
  <si>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</si>
  <si>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</si>
  <si>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</si>
  <si>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</si>
  <si>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</si>
  <si>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</si>
  <si>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</si>
  <si>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</si>
  <si>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</si>
  <si>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</si>
  <si>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</si>
  <si>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</si>
  <si>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</si>
  <si>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</si>
  <si>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</si>
  <si>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</si>
  <si>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</si>
  <si>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</si>
  <si>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</si>
  <si>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</si>
  <si>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</si>
  <si>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</si>
  <si>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</si>
  <si>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</si>
  <si>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</si>
  <si>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</si>
  <si>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</si>
  <si>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</si>
  <si>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</si>
  <si>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</si>
  <si>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</si>
  <si>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</si>
  <si>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</si>
  <si>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</si>
  <si>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</si>
  <si>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</si>
  <si>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</si>
  <si>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</si>
  <si>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</si>
  <si>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</si>
  <si>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</si>
  <si>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</si>
  <si>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</si>
  <si>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</si>
  <si>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</si>
  <si>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</si>
  <si>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</si>
  <si>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</si>
  <si>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</si>
  <si>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</si>
  <si>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</si>
  <si>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</si>
  <si>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</si>
  <si>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</si>
  <si>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</si>
  <si>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</si>
  <si>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</si>
  <si>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</si>
  <si>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</si>
  <si>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</si>
  <si>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</si>
  <si>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</si>
  <si>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</si>
  <si>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</si>
  <si>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</si>
  <si>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</si>
  <si>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</si>
  <si>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</si>
  <si>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</si>
  <si>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</si>
  <si>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</si>
  <si>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</si>
  <si>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</si>
  <si>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</si>
  <si>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</si>
  <si>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</si>
  <si>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</si>
  <si>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</si>
  <si>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</si>
  <si>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</si>
  <si>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</si>
  <si>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</si>
  <si>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</si>
  <si>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</si>
  <si>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</si>
  <si>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</si>
  <si>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</si>
  <si>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</si>
  <si>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</si>
  <si>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</si>
  <si>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</si>
  <si>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</si>
  <si>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</si>
  <si>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</si>
  <si>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</si>
  <si>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</si>
  <si>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</si>
  <si>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</si>
  <si>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</si>
  <si>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</si>
  <si>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</si>
  <si>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</si>
  <si>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</si>
  <si>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</si>
  <si>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</si>
  <si>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</si>
  <si>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</si>
  <si>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</si>
  <si>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</si>
  <si>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</si>
  <si>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</si>
  <si>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</si>
  <si>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</si>
  <si>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</si>
  <si>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</si>
  <si>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</si>
  <si>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</si>
  <si>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</si>
  <si>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</si>
  <si>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</si>
  <si>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</si>
  <si>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</si>
  <si>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</si>
  <si>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</si>
  <si>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</si>
  <si>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</si>
  <si>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</si>
  <si>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</si>
  <si>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</si>
  <si>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</si>
  <si>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</si>
  <si>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</si>
  <si>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</si>
  <si>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</si>
  <si>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</si>
  <si>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</si>
  <si>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</si>
  <si>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</si>
  <si>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</si>
  <si>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</si>
  <si>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</si>
  <si>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</si>
  <si>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</si>
  <si>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</si>
  <si>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</si>
  <si>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</si>
  <si>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</si>
  <si>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</si>
  <si>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</si>
  <si>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</si>
  <si>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</si>
  <si>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</si>
  <si>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</si>
  <si>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</si>
  <si>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</si>
  <si>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</si>
  <si>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</si>
  <si>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</si>
  <si>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</si>
  <si>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</si>
  <si>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</si>
  <si>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</si>
  <si>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</si>
  <si>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</si>
  <si>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</si>
  <si>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</si>
  <si>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</si>
  <si>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</si>
  <si>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</si>
  <si>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</si>
  <si>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</si>
  <si>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</si>
  <si>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</si>
  <si>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</si>
  <si>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</si>
  <si>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</si>
  <si>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</si>
  <si>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</si>
  <si>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</si>
  <si>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</si>
  <si>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</si>
  <si>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</si>
  <si>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</si>
  <si>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</si>
  <si>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</si>
  <si>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</si>
  <si>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</si>
  <si>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</si>
  <si>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</si>
  <si>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</si>
  <si>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</si>
  <si>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</si>
  <si>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</si>
  <si>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</si>
  <si>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</si>
  <si>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</si>
  <si>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</si>
  <si>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</si>
  <si>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</si>
  <si>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</si>
  <si>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</si>
  <si>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</si>
  <si>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</si>
  <si>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</si>
  <si>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</si>
  <si>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</si>
  <si>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</si>
  <si>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</si>
  <si>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</si>
  <si>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</si>
  <si>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</si>
  <si>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</si>
  <si>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</si>
  <si>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</si>
  <si>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</si>
  <si>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</si>
  <si>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</si>
  <si>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</si>
  <si>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</si>
  <si>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</si>
  <si>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</si>
  <si>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</si>
  <si>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</si>
  <si>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</si>
  <si>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</si>
  <si>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</si>
  <si>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</si>
  <si>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</si>
  <si>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</si>
  <si>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</si>
  <si>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</si>
  <si>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</si>
  <si>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</si>
  <si>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</si>
  <si>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</si>
  <si>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</si>
  <si>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</si>
  <si>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</si>
  <si>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</si>
  <si>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</si>
  <si>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</si>
  <si>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</si>
  <si>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</si>
  <si>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</si>
  <si>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</si>
  <si>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</si>
  <si>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</si>
  <si>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</si>
  <si>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</si>
  <si>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</si>
  <si>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</si>
  <si>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</si>
  <si>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</si>
  <si>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</si>
  <si>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</si>
  <si>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</si>
  <si>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</si>
  <si>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</si>
  <si>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</si>
  <si>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</si>
  <si>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</si>
  <si>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</si>
  <si>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</si>
  <si>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</si>
  <si>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</si>
  <si>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</si>
  <si>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</si>
  <si>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</si>
  <si>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</si>
  <si>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</si>
  <si>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</si>
  <si>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</si>
  <si>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</si>
  <si>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</si>
  <si>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</si>
  <si>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</si>
  <si>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</si>
  <si>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</si>
  <si>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</si>
  <si>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</si>
  <si>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</si>
  <si>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</si>
  <si>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</si>
  <si>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</si>
  <si>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</si>
  <si>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</si>
  <si>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</si>
  <si>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</si>
  <si>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</si>
  <si>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</si>
  <si>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</si>
  <si>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</si>
  <si>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</si>
  <si>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</si>
  <si>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</si>
  <si>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</si>
  <si>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</si>
  <si>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</si>
  <si>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</si>
  <si>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</si>
  <si>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</si>
  <si>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</si>
  <si>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</si>
  <si>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</si>
  <si>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</si>
  <si>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</si>
  <si>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</si>
  <si>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</si>
  <si>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</si>
  <si>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</si>
  <si>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</si>
  <si>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</si>
  <si>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</si>
  <si>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</si>
  <si>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</si>
  <si>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</si>
  <si>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</si>
  <si>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</si>
  <si>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</si>
  <si>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</si>
  <si>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</si>
  <si>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</si>
  <si>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</si>
  <si>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</si>
  <si>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</si>
  <si>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</si>
  <si>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</si>
  <si>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</si>
  <si>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</si>
  <si>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</si>
  <si>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</si>
  <si>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</si>
  <si>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</si>
  <si>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</si>
  <si>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</si>
  <si>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</si>
  <si>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</si>
  <si>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</si>
  <si>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</si>
  <si>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</si>
  <si>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</si>
  <si>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</si>
  <si>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</si>
  <si>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</si>
  <si>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</si>
  <si>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</si>
  <si>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</si>
  <si>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</si>
  <si>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</si>
  <si>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</si>
  <si>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</si>
  <si>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</si>
  <si>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</si>
  <si>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</si>
  <si>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</si>
  <si>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</si>
  <si>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</si>
  <si>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</si>
  <si>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</si>
  <si>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</si>
  <si>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</si>
  <si>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</si>
  <si>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</si>
  <si>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</si>
  <si>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</si>
  <si>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</si>
  <si>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</si>
  <si>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</si>
  <si>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</si>
  <si>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</si>
  <si>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</si>
  <si>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</si>
  <si>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</si>
  <si>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</si>
  <si>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</si>
  <si>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</si>
  <si>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</si>
  <si>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</si>
  <si>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</si>
  <si>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</si>
  <si>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</si>
  <si>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</si>
  <si>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</si>
  <si>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</si>
  <si>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</si>
  <si>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</si>
  <si>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</si>
  <si>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</si>
  <si>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</si>
  <si>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</si>
  <si>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</si>
  <si>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</si>
  <si>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</si>
  <si>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</si>
  <si>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</si>
  <si>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</si>
  <si>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</si>
  <si>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</si>
  <si>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</si>
  <si>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</si>
  <si>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</si>
  <si>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</si>
  <si>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</si>
  <si>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</si>
  <si>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</si>
  <si>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</si>
  <si>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</si>
  <si>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</si>
  <si>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</si>
  <si>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</si>
  <si>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</si>
  <si>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</si>
  <si>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</si>
  <si>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</si>
  <si>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</si>
  <si>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</si>
  <si>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</si>
  <si>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</si>
  <si>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</si>
  <si>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</si>
  <si>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</si>
  <si>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</si>
  <si>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</si>
  <si>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</si>
  <si>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</si>
  <si>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</si>
  <si>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</si>
  <si>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</si>
  <si>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</si>
  <si>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</si>
  <si>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</si>
  <si>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</si>
  <si>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</si>
  <si>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</si>
  <si>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</si>
  <si>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</si>
  <si>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</si>
  <si>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</si>
  <si>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</si>
  <si>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</si>
  <si>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</si>
  <si>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</si>
  <si>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</si>
  <si>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</si>
  <si>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</si>
  <si>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</si>
  <si>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</si>
  <si>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</si>
  <si>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</si>
  <si>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</si>
  <si>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</si>
  <si>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</si>
  <si>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</si>
  <si>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</si>
  <si>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</si>
  <si>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</si>
  <si>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</si>
  <si>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</si>
  <si>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</si>
  <si>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</si>
  <si>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</si>
  <si>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</si>
  <si>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</si>
  <si>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</si>
  <si>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</si>
  <si>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</si>
  <si>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</si>
  <si>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</si>
  <si>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</si>
  <si>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</si>
  <si>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</si>
  <si>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</si>
  <si>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</si>
  <si>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</si>
  <si>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</si>
  <si>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</si>
  <si>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</si>
  <si>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</si>
  <si>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</si>
  <si>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</si>
  <si>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</si>
  <si>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</si>
  <si>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</si>
  <si>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</si>
  <si>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</si>
  <si>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</si>
  <si>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</si>
  <si>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</si>
  <si>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</si>
  <si>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</si>
  <si>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</si>
  <si>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</si>
  <si>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</si>
  <si>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</si>
  <si>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</si>
  <si>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</si>
  <si>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</si>
  <si>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</si>
  <si>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</si>
  <si>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</si>
  <si>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</si>
  <si>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</si>
  <si>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</si>
  <si>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</si>
  <si>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</si>
  <si>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</si>
  <si>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</si>
  <si>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</si>
  <si>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</si>
  <si>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</si>
  <si>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</si>
  <si>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</si>
  <si>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</si>
  <si>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</si>
  <si>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</si>
  <si>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</si>
  <si>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</si>
  <si>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</si>
  <si>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</si>
  <si>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</si>
  <si>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</si>
  <si>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</si>
  <si>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</si>
  <si>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</si>
  <si>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</si>
  <si>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</si>
  <si>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</si>
  <si>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</si>
  <si>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</si>
  <si>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</si>
  <si>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</si>
  <si>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</si>
  <si>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</si>
  <si>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</si>
  <si>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</si>
  <si>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</si>
  <si>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</si>
  <si>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</si>
  <si>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</si>
  <si>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</si>
  <si>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</si>
  <si>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</si>
  <si>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</si>
  <si>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</si>
  <si>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</si>
  <si>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</si>
  <si>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</si>
  <si>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</si>
  <si>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</si>
  <si>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</si>
  <si>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</si>
  <si>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</si>
  <si>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</si>
  <si>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</si>
  <si>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</si>
  <si>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</si>
  <si>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</si>
  <si>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</si>
  <si>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</si>
  <si>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</si>
  <si>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</si>
  <si>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</si>
  <si>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</si>
  <si>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</si>
  <si>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</si>
  <si>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</si>
  <si>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</si>
  <si>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</si>
  <si>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</si>
  <si>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</si>
  <si>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</si>
  <si>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</si>
  <si>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</si>
  <si>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</si>
  <si>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</si>
  <si>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</si>
  <si>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</si>
  <si>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</si>
  <si>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</si>
  <si>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</si>
  <si>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</si>
  <si>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</si>
  <si>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</si>
  <si>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</si>
  <si>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</si>
  <si>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</si>
  <si>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</si>
  <si>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</si>
  <si>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</si>
  <si>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</si>
  <si>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</si>
  <si>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</si>
  <si>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</si>
  <si>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</si>
  <si>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</si>
  <si>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</si>
  <si>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</si>
  <si>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</si>
  <si>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</si>
  <si>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</si>
  <si>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</si>
  <si>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</si>
  <si>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</si>
  <si>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</si>
  <si>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</si>
  <si>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</si>
  <si>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</si>
  <si>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</si>
  <si>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</si>
  <si>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</si>
  <si>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</si>
  <si>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</si>
  <si>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</si>
  <si>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</si>
  <si>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</si>
  <si>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</si>
  <si>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</si>
  <si>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</si>
  <si>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</si>
  <si>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</si>
  <si>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</si>
  <si>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</si>
  <si>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</si>
  <si>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</si>
  <si>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</si>
  <si>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</si>
  <si>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</si>
  <si>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</si>
  <si>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</si>
  <si>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</si>
  <si>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</si>
  <si>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</si>
  <si>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</si>
  <si>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</si>
  <si>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</si>
  <si>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</si>
  <si>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</si>
  <si>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</si>
  <si>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</si>
  <si>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</si>
  <si>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</si>
  <si>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</si>
  <si>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</si>
  <si>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</si>
  <si>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</si>
  <si>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</si>
  <si>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</si>
  <si>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</si>
  <si>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</si>
  <si>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</si>
  <si>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</si>
  <si>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</si>
  <si>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</si>
  <si>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</si>
  <si>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</si>
  <si>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</si>
  <si>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</si>
  <si>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</si>
  <si>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</si>
  <si>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</si>
  <si>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</si>
  <si>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</si>
  <si>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</si>
  <si>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</si>
  <si>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</si>
  <si>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</si>
  <si>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</si>
  <si>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</si>
  <si>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</si>
  <si>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</si>
  <si>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</si>
  <si>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</si>
  <si>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</si>
  <si>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</si>
  <si>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</si>
  <si>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</si>
  <si>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</si>
  <si>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</si>
  <si>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</si>
  <si>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</si>
  <si>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</si>
  <si>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</si>
  <si>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</si>
  <si>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</si>
  <si>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</si>
  <si>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</si>
  <si>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</si>
  <si>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</si>
  <si>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</si>
  <si>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</si>
  <si>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</si>
  <si>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</si>
  <si>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</si>
  <si>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</si>
  <si>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</si>
  <si>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</si>
  <si>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</si>
  <si>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</si>
  <si>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</si>
  <si>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</si>
  <si>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</si>
  <si>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</si>
  <si>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</si>
  <si>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</si>
  <si>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</si>
  <si>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</si>
  <si>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</si>
  <si>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</si>
  <si>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</si>
  <si>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</si>
  <si>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</si>
  <si>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</si>
  <si>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</si>
  <si>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</si>
  <si>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</si>
  <si>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</si>
  <si>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</si>
  <si>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</si>
  <si>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</si>
  <si>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</si>
  <si>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</si>
  <si>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</si>
  <si>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</si>
  <si>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</si>
  <si>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</si>
  <si>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</si>
  <si>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</si>
  <si>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</si>
  <si>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</si>
  <si>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</si>
  <si>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</si>
  <si>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</si>
  <si>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</si>
  <si>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</si>
  <si>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</si>
  <si>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</si>
  <si>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</si>
  <si>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</si>
  <si>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</si>
  <si>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</si>
  <si>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</si>
  <si>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</si>
  <si>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</si>
  <si>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</si>
  <si>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</si>
  <si>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</si>
  <si>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</si>
  <si>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</si>
  <si>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</si>
  <si>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</si>
  <si>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</si>
  <si>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</si>
  <si>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</si>
  <si>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</si>
  <si>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</si>
  <si>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</si>
  <si>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</si>
  <si>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</si>
  <si>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</si>
  <si>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</si>
  <si>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</si>
  <si>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</si>
  <si>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</si>
  <si>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</si>
  <si>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</si>
  <si>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</si>
  <si>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</si>
  <si>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</si>
  <si>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</si>
  <si>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</si>
  <si>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</si>
  <si>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</si>
  <si>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</si>
  <si>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</si>
  <si>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</si>
  <si>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</si>
  <si>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</si>
  <si>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</si>
  <si>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</si>
  <si>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</si>
  <si>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</si>
  <si>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</si>
  <si>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</si>
  <si>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</si>
  <si>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</si>
  <si>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</si>
  <si>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</si>
  <si>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</si>
  <si>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</si>
  <si>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</si>
  <si>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</si>
  <si>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</si>
  <si>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</si>
  <si>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</si>
  <si>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</si>
  <si>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</si>
  <si>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</si>
  <si>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</si>
  <si>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</si>
  <si>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</si>
  <si>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</si>
  <si>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</si>
  <si>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</si>
  <si>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</si>
  <si>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</si>
  <si>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</si>
  <si>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</si>
  <si>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</si>
  <si>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</si>
  <si>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</si>
  <si>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</si>
  <si>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</si>
  <si>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</si>
  <si>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</si>
  <si>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</si>
  <si>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</si>
  <si>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</si>
  <si>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</si>
  <si>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</si>
  <si>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</si>
  <si>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</si>
  <si>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</si>
  <si>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</si>
  <si>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</si>
  <si>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</si>
  <si>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</si>
  <si>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</si>
  <si>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</si>
  <si>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</si>
  <si>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</si>
  <si>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</si>
  <si>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</si>
  <si>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</si>
  <si>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</si>
  <si>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</si>
  <si>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</si>
  <si>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</si>
  <si>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</si>
  <si>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</si>
  <si>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</si>
  <si>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</si>
  <si>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</si>
  <si>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</si>
  <si>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</si>
  <si>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</si>
  <si>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</si>
  <si>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</si>
  <si>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</si>
  <si>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</si>
  <si>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</si>
  <si>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</si>
  <si>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</si>
  <si>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</si>
  <si>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</si>
  <si>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</si>
  <si>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</si>
  <si>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</si>
  <si>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</si>
  <si>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</si>
  <si>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</si>
  <si>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</si>
  <si>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</si>
  <si>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</si>
  <si>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</si>
  <si>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</si>
  <si>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</si>
  <si>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</si>
  <si>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</si>
  <si>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</si>
  <si>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</si>
  <si>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</si>
  <si>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</si>
  <si>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</si>
  <si>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</si>
  <si>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</si>
  <si>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</si>
  <si>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</si>
  <si>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</si>
  <si>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</si>
  <si>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</si>
  <si>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</si>
  <si>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</si>
  <si>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</si>
  <si>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</si>
  <si>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</si>
  <si>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</si>
  <si>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</si>
  <si>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</si>
  <si>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</si>
  <si>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</si>
  <si>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</si>
  <si>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</si>
  <si>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</si>
  <si>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</si>
  <si>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</si>
  <si>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</si>
  <si>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</si>
  <si>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</si>
  <si>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</si>
  <si>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</si>
  <si>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</si>
  <si>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</si>
  <si>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</si>
  <si>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</si>
  <si>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</si>
  <si>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</si>
  <si>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</si>
  <si>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</si>
  <si>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</si>
  <si>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</si>
  <si>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</si>
  <si>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</si>
  <si>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</si>
  <si>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</si>
  <si>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</si>
  <si>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</si>
  <si>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</si>
  <si>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</si>
  <si>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</si>
  <si>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</si>
  <si>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</si>
  <si>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</si>
  <si>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</si>
  <si>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</si>
  <si>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</si>
  <si>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</si>
  <si>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</si>
  <si>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</si>
  <si>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</si>
  <si>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</si>
  <si>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</si>
  <si>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</si>
  <si>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</si>
  <si>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</si>
  <si>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</si>
  <si>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</si>
  <si>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</si>
  <si>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</si>
  <si>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</si>
  <si>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</si>
  <si>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</si>
  <si>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</si>
  <si>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</si>
  <si>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</si>
  <si>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</si>
  <si>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</si>
  <si>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</si>
  <si>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</si>
  <si>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</si>
  <si>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</si>
  <si>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</si>
  <si>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</si>
  <si>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</si>
  <si>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</si>
  <si>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</si>
  <si>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</si>
  <si>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</si>
  <si>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</si>
  <si>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</si>
  <si>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</si>
  <si>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</si>
  <si>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</si>
  <si>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</si>
  <si>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</si>
  <si>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</si>
  <si>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</si>
  <si>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</si>
  <si>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</si>
  <si>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</si>
  <si>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</si>
  <si>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</si>
  <si>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</si>
  <si>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</si>
  <si>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</si>
  <si>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</si>
  <si>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</si>
  <si>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</si>
  <si>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</si>
  <si>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</si>
  <si>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</si>
  <si>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</si>
  <si>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</si>
  <si>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</si>
  <si>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</si>
  <si>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</si>
  <si>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</si>
  <si>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</si>
  <si>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</si>
  <si>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</si>
  <si>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</si>
  <si>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</si>
  <si>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</si>
  <si>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</si>
  <si>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</si>
  <si>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</si>
  <si>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</si>
  <si>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</si>
  <si>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</si>
  <si>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</si>
  <si>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</si>
  <si>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</si>
  <si>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</si>
  <si>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</si>
  <si>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</si>
  <si>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</si>
  <si>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</si>
  <si>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</si>
  <si>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</si>
  <si>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</si>
  <si>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</si>
  <si>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</si>
  <si>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</si>
  <si>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</si>
  <si>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</si>
  <si>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</si>
  <si>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</si>
  <si>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</si>
  <si>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</si>
  <si>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</si>
  <si>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</si>
  <si>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</si>
  <si>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</si>
  <si>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</si>
  <si>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</si>
  <si>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</si>
  <si>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</si>
  <si>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</si>
  <si>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</si>
  <si>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</si>
  <si>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</si>
  <si>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</si>
  <si>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</si>
  <si>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</si>
  <si>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</si>
  <si>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</si>
  <si>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</si>
  <si>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</si>
  <si>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</si>
  <si>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</si>
  <si>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</si>
  <si>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</si>
  <si>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</si>
  <si>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</si>
  <si>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</si>
  <si>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</si>
  <si>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</si>
  <si>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</si>
  <si>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</si>
  <si>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</si>
  <si>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</si>
  <si>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</si>
  <si>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</si>
  <si>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</si>
  <si>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</si>
  <si>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</si>
  <si>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</si>
  <si>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</si>
  <si>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</si>
  <si>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</si>
  <si>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</si>
  <si>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</si>
  <si>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</si>
  <si>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</si>
  <si>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</si>
  <si>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</si>
  <si>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</si>
  <si>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</si>
  <si>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</si>
  <si>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</si>
  <si>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</si>
  <si>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</si>
  <si>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</si>
  <si>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</si>
  <si>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</si>
  <si>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</si>
  <si>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</si>
  <si>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</si>
  <si>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</si>
  <si>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</si>
  <si>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</si>
  <si>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</si>
  <si>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</si>
  <si>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</si>
  <si>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</si>
  <si>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</si>
  <si>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</si>
  <si>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</si>
  <si>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</si>
  <si>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</si>
  <si>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</si>
  <si>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</si>
  <si>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</si>
  <si>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</si>
  <si>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</si>
  <si>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</si>
  <si>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</si>
  <si>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</si>
  <si>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</si>
  <si>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</si>
  <si>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</si>
  <si>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</si>
  <si>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</si>
  <si>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</si>
  <si>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</si>
  <si>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</si>
  <si>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</si>
  <si>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</si>
  <si>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</si>
  <si>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</si>
  <si>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</si>
  <si>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</si>
  <si>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</si>
  <si>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</si>
  <si>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</si>
  <si>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</si>
  <si>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</si>
  <si>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</si>
  <si>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</si>
  <si>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</si>
  <si>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</si>
  <si>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</si>
  <si>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</si>
  <si>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</si>
  <si>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</si>
  <si>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</si>
  <si>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</si>
  <si>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</si>
  <si>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</si>
  <si>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</si>
  <si>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</si>
  <si>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</si>
  <si>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</si>
  <si>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</si>
  <si>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</si>
  <si>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</si>
  <si>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</si>
  <si>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</si>
  <si>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</si>
  <si>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</si>
  <si>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</si>
  <si>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</si>
  <si>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</si>
  <si>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</si>
  <si>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</si>
  <si>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</si>
  <si>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</si>
  <si>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</si>
  <si>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</si>
  <si>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</si>
  <si>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</si>
  <si>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</si>
  <si>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</si>
  <si>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</si>
  <si>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</si>
  <si>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</si>
  <si>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</si>
  <si>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</si>
  <si>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</si>
  <si>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</si>
  <si>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</si>
  <si>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</si>
  <si>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</si>
  <si>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</si>
  <si>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</si>
  <si>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</si>
  <si>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</si>
  <si>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</si>
  <si>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</si>
  <si>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</si>
  <si>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</si>
  <si>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</si>
  <si>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</si>
  <si>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</si>
  <si>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</si>
  <si>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</si>
  <si>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</si>
  <si>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</si>
  <si>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</si>
  <si>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</si>
  <si>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</si>
  <si>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</si>
  <si>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</si>
  <si>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</si>
  <si>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</si>
  <si>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</si>
  <si>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</si>
  <si>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</si>
  <si>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</si>
  <si>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</si>
  <si>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</si>
  <si>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</si>
  <si>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</si>
  <si>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</si>
  <si>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</si>
  <si>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</si>
  <si>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</si>
  <si>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</si>
  <si>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</si>
  <si>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</si>
  <si>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</si>
  <si>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</si>
  <si>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</si>
  <si>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</si>
  <si>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</si>
  <si>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</si>
  <si>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</si>
  <si>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</si>
  <si>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</si>
  <si>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</si>
  <si>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</si>
  <si>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</si>
  <si>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</si>
  <si>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</si>
  <si>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</si>
  <si>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</si>
  <si>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</si>
  <si>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</si>
  <si>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</si>
  <si>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</si>
  <si>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</si>
  <si>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</si>
  <si>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</si>
  <si>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</si>
  <si>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</si>
  <si>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</si>
  <si>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</si>
  <si>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</si>
  <si>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</si>
  <si>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</si>
  <si>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</si>
  <si>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</si>
  <si>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</si>
  <si>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</si>
  <si>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</si>
  <si>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</si>
  <si>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</si>
  <si>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</si>
  <si>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</si>
  <si>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</si>
  <si>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</si>
  <si>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</si>
  <si>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</si>
  <si>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</si>
  <si>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</si>
  <si>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</si>
  <si>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</si>
  <si>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</si>
  <si>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</si>
  <si>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</si>
  <si>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</si>
  <si>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</si>
  <si>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</si>
  <si>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</si>
  <si>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</si>
  <si>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</si>
  <si>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</si>
  <si>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</si>
  <si>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</si>
  <si>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</si>
  <si>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</si>
  <si>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</si>
  <si>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</si>
  <si>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</si>
  <si>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</si>
  <si>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</si>
  <si>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</si>
  <si>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</si>
  <si>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</si>
  <si>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</si>
  <si>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</si>
  <si>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</si>
  <si>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</si>
  <si>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</si>
  <si>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</si>
  <si>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</si>
  <si>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</si>
  <si>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</si>
  <si>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</si>
  <si>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</si>
  <si>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</si>
  <si>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</si>
  <si>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</si>
  <si>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</si>
  <si>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</si>
  <si>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</si>
  <si>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</si>
  <si>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</si>
  <si>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</si>
  <si>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</si>
  <si>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</si>
  <si>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</si>
  <si>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</si>
  <si>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</si>
  <si>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</si>
  <si>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</si>
  <si>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</si>
  <si>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</si>
  <si>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</si>
  <si>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</si>
  <si>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</si>
  <si>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</si>
  <si>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</si>
  <si>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</si>
  <si>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</si>
  <si>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</si>
  <si>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</si>
  <si>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</si>
  <si>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</si>
  <si>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</si>
  <si>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</si>
  <si>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</si>
  <si>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</si>
  <si>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</si>
  <si>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</si>
  <si>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</si>
  <si>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</si>
  <si>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</si>
  <si>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</si>
  <si>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</si>
  <si>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</si>
  <si>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</si>
  <si>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</si>
  <si>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</si>
  <si>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</si>
  <si>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</si>
  <si>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</si>
  <si>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</si>
  <si>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</si>
  <si>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</si>
  <si>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</si>
  <si>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</si>
  <si>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</si>
  <si>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</si>
  <si>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</si>
  <si>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</si>
  <si>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</si>
  <si>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</si>
  <si>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</si>
  <si>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</si>
  <si>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</si>
  <si>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</si>
  <si>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</si>
  <si>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</si>
  <si>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</si>
  <si>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</si>
  <si>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</si>
  <si>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</si>
  <si>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</si>
  <si>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</si>
  <si>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</si>
  <si>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</si>
  <si>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</si>
  <si>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</si>
  <si>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</si>
  <si>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</si>
  <si>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</si>
  <si>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</si>
  <si>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</si>
  <si>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</si>
  <si>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</si>
  <si>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</si>
  <si>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</si>
  <si>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</si>
  <si>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</si>
  <si>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</si>
  <si>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</si>
  <si>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</si>
  <si>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</si>
  <si>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</si>
  <si>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</si>
  <si>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</si>
  <si>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</si>
  <si>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</si>
  <si>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</si>
  <si>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</si>
  <si>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</si>
  <si>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</si>
  <si>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</si>
  <si>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</si>
  <si>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</si>
  <si>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</si>
  <si>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</si>
  <si>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</si>
  <si>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</si>
  <si>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</si>
  <si>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</si>
  <si>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</si>
  <si>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</si>
  <si>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</si>
  <si>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</si>
  <si>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</si>
  <si>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</si>
  <si>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</si>
  <si>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</si>
  <si>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</si>
  <si>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</si>
  <si>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</si>
  <si>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</si>
  <si>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</si>
  <si>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</si>
  <si>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</si>
  <si>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</si>
  <si>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</si>
  <si>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</si>
  <si>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</si>
  <si>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</si>
  <si>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</si>
  <si>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</si>
  <si>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</si>
  <si>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</si>
  <si>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</si>
  <si>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</si>
  <si>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</si>
  <si>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</si>
  <si>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</si>
  <si>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</si>
  <si>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</si>
  <si>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</si>
  <si>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</si>
  <si>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</si>
  <si>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</si>
  <si>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</si>
  <si>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</si>
  <si>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</si>
  <si>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</si>
  <si>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</si>
  <si>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</si>
  <si>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</si>
  <si>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</si>
  <si>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</si>
  <si>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</si>
  <si>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</si>
  <si>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</si>
  <si>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</si>
  <si>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</si>
  <si>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</si>
  <si>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</si>
  <si>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</si>
  <si>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</si>
  <si>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</si>
  <si>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</si>
  <si>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</si>
  <si>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</si>
  <si>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</si>
  <si>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</si>
  <si>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</si>
  <si>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</si>
  <si>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</si>
  <si>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</si>
  <si>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</si>
  <si>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</si>
  <si>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</si>
  <si>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</si>
  <si>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</si>
  <si>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</si>
  <si>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</si>
  <si>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</si>
  <si>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</si>
  <si>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</si>
  <si>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</si>
  <si>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</si>
  <si>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</si>
  <si>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</si>
  <si>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</si>
  <si>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</si>
  <si>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</si>
  <si>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</si>
  <si>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</si>
  <si>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</si>
  <si>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</si>
  <si>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</si>
  <si>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</si>
  <si>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</si>
  <si>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</si>
  <si>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</si>
  <si>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</si>
  <si>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</si>
  <si>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</si>
  <si>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</si>
  <si>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</si>
  <si>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</si>
  <si>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</si>
  <si>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</si>
  <si>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</si>
  <si>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</si>
  <si>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</si>
  <si>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</si>
  <si>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</si>
  <si>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</si>
  <si>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</si>
  <si>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</si>
  <si>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</si>
  <si>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</si>
  <si>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</si>
  <si>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</si>
  <si>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</si>
  <si>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</si>
  <si>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</si>
  <si>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</si>
  <si>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</si>
  <si>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</si>
  <si>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</si>
  <si>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</si>
  <si>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</si>
  <si>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</si>
  <si>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</si>
  <si>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</si>
  <si>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</si>
  <si>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</si>
  <si>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</si>
  <si>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</si>
  <si>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</si>
  <si>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</si>
  <si>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</si>
  <si>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</si>
  <si>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</si>
  <si>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</si>
  <si>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</si>
  <si>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</si>
  <si>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</si>
  <si>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</si>
  <si>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</si>
  <si>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</si>
  <si>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</si>
  <si>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</si>
  <si>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</si>
  <si>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</si>
  <si>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</si>
  <si>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</si>
  <si>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</si>
  <si>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</si>
  <si>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</si>
  <si>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</si>
  <si>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</si>
  <si>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</si>
  <si>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</si>
  <si>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</si>
  <si>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</si>
  <si>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</si>
  <si>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</si>
  <si>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</si>
  <si>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</si>
  <si>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</si>
  <si>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</si>
  <si>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</si>
  <si>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</si>
  <si>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</si>
  <si>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</si>
  <si>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</si>
  <si>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</si>
  <si>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</si>
  <si>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</si>
  <si>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</si>
  <si>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</si>
  <si>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</si>
  <si>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</si>
  <si>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</si>
  <si>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</si>
  <si>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</si>
  <si>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</si>
  <si>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</si>
  <si>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</si>
  <si>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</si>
  <si>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</si>
  <si>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</si>
  <si>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</si>
  <si>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</si>
  <si>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</si>
  <si>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</si>
  <si>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</si>
  <si>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</si>
  <si>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</si>
  <si>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</si>
  <si>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</si>
  <si>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</si>
  <si>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</si>
  <si>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</si>
  <si>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</si>
  <si>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</si>
  <si>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</si>
  <si>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</si>
  <si>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</si>
  <si>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</si>
  <si>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</si>
  <si>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</si>
  <si>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</si>
  <si>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</si>
  <si>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</si>
  <si>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</si>
  <si>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</si>
  <si>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</si>
  <si>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</si>
  <si>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</si>
  <si>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</si>
  <si>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</si>
  <si>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</si>
  <si>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</si>
  <si>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</si>
  <si>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</si>
  <si>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</si>
  <si>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</si>
  <si>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</si>
  <si>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</si>
  <si>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</si>
  <si>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</si>
  <si>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</si>
  <si>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</si>
  <si>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</si>
  <si>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</si>
  <si>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</si>
  <si>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</si>
  <si>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</si>
  <si>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</si>
  <si>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</si>
  <si>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</si>
  <si>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</si>
  <si>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</si>
  <si>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</si>
  <si>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</si>
  <si>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</si>
  <si>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</si>
  <si>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</si>
  <si>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</si>
  <si>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</si>
  <si>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</si>
  <si>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</si>
  <si>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</si>
  <si>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</si>
  <si>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</si>
  <si>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</si>
  <si>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</si>
  <si>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</si>
  <si>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</si>
  <si>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</si>
  <si>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</si>
  <si>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</si>
  <si>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</si>
  <si>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</si>
  <si>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</si>
  <si>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</si>
  <si>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</si>
  <si>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</si>
  <si>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</si>
  <si>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</si>
  <si>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</si>
  <si>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</si>
  <si>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</si>
  <si>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</si>
  <si>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</si>
  <si>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</si>
  <si>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</si>
  <si>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</si>
  <si>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</si>
  <si>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</si>
  <si>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</si>
  <si>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</si>
  <si>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</si>
  <si>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</si>
  <si>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</si>
  <si>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</si>
  <si>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</si>
  <si>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</si>
  <si>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</si>
  <si>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</si>
  <si>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</si>
  <si>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</si>
  <si>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</si>
  <si>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</si>
  <si>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</si>
  <si>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</si>
  <si>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</si>
  <si>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</si>
  <si>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</si>
  <si>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</si>
  <si>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</si>
  <si>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</si>
  <si>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</si>
  <si>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</si>
  <si>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</si>
  <si>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</si>
  <si>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</si>
  <si>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</si>
  <si>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</si>
  <si>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</si>
  <si>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</si>
  <si>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</si>
  <si>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</si>
  <si>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</si>
  <si>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</si>
  <si>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</si>
  <si>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</si>
  <si>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</si>
  <si>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</si>
  <si>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</si>
  <si>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</si>
  <si>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</si>
  <si>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</si>
  <si>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</si>
  <si>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</si>
  <si>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</si>
  <si>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</si>
  <si>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</si>
  <si>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</si>
  <si>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</si>
  <si>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</si>
  <si>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</si>
  <si>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</si>
  <si>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</si>
  <si>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</si>
  <si>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</si>
  <si>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</si>
  <si>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</si>
  <si>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</si>
  <si>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</si>
  <si>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</si>
  <si>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</si>
  <si>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</si>
  <si>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</si>
  <si>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</si>
  <si>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</si>
  <si>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</si>
  <si>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</si>
  <si>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</si>
  <si>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</si>
  <si>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</si>
  <si>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</si>
  <si>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</si>
  <si>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</si>
  <si>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</si>
  <si>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</si>
  <si>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</si>
  <si>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</si>
  <si>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</si>
  <si>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</si>
  <si>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</si>
  <si>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</si>
  <si>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</si>
  <si>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</si>
  <si>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</si>
  <si>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</si>
  <si>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</si>
  <si>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</si>
  <si>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</si>
  <si>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</si>
  <si>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</si>
  <si>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</si>
  <si>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</si>
  <si>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</si>
  <si>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</si>
  <si>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</si>
  <si>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</si>
  <si>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</si>
  <si>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</si>
  <si>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</si>
  <si>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</si>
  <si>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</si>
  <si>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</si>
  <si>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</si>
  <si>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</si>
  <si>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</si>
  <si>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</si>
  <si>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</si>
  <si>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</si>
  <si>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</si>
  <si>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</si>
  <si>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</si>
  <si>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</si>
  <si>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</si>
  <si>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</si>
  <si>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</si>
  <si>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</si>
  <si>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</si>
  <si>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</si>
  <si>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</si>
  <si>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</si>
  <si>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</si>
  <si>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</si>
  <si>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</si>
  <si>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</si>
  <si>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</si>
  <si>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</si>
  <si>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</si>
  <si>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</si>
  <si>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</si>
  <si>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</si>
  <si>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</si>
  <si>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</si>
  <si>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</si>
  <si>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</si>
  <si>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</si>
  <si>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</si>
  <si>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</si>
  <si>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</si>
  <si>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</si>
  <si>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</si>
  <si>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</si>
  <si>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</si>
  <si>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</si>
  <si>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</si>
  <si>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</si>
  <si>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</si>
  <si>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</si>
  <si>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</si>
  <si>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</si>
  <si>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</si>
  <si>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</si>
  <si>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</si>
  <si>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</si>
  <si>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</si>
  <si>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</si>
  <si>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</si>
  <si>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</si>
  <si>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</si>
  <si>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</si>
  <si>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</si>
  <si>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</si>
  <si>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</si>
  <si>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</si>
  <si>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</si>
  <si>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</si>
  <si>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</si>
  <si>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</si>
  <si>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</si>
  <si>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</si>
  <si>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</si>
  <si>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</si>
  <si>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</si>
  <si>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</si>
  <si>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</si>
  <si>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</si>
  <si>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</si>
  <si>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</si>
  <si>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</si>
  <si>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</si>
  <si>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</si>
  <si>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</si>
  <si>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</si>
  <si>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</si>
  <si>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</si>
  <si>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</si>
  <si>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</si>
  <si>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</si>
  <si>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</si>
  <si>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</si>
  <si>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</si>
  <si>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</si>
  <si>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</si>
  <si>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</si>
  <si>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</si>
  <si>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</si>
  <si>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</si>
  <si>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</si>
  <si>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</si>
  <si>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</si>
  <si>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</si>
  <si>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</si>
  <si>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</si>
  <si>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</si>
  <si>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</si>
  <si>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</si>
  <si>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</si>
  <si>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</si>
  <si>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</si>
  <si>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</si>
  <si>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</si>
  <si>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</si>
  <si>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</si>
  <si>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</si>
  <si>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</si>
  <si>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</si>
  <si>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</si>
  <si>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</si>
  <si>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</si>
  <si>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</si>
  <si>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</si>
  <si>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</si>
  <si>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</si>
  <si>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</si>
  <si>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</si>
  <si>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</si>
  <si>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</si>
  <si>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</si>
  <si>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</si>
  <si>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</si>
  <si>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</si>
  <si>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</si>
  <si>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</si>
  <si>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</si>
  <si>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</si>
  <si>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</si>
  <si>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</si>
  <si>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</si>
  <si>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</si>
  <si>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</si>
  <si>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</si>
  <si>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</si>
  <si>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</si>
  <si>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</si>
  <si>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</si>
  <si>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</si>
  <si>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</si>
  <si>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</si>
  <si>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</si>
  <si>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</si>
  <si>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</si>
  <si>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</si>
  <si>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</si>
  <si>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</si>
  <si>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</si>
  <si>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</si>
  <si>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</si>
  <si>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</si>
  <si>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</si>
  <si>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</si>
  <si>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</si>
  <si>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</si>
  <si>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</si>
  <si>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</si>
  <si>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</si>
  <si>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</si>
  <si>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</si>
  <si>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</si>
  <si>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</si>
  <si>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</si>
  <si>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</si>
  <si>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</si>
  <si>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</si>
  <si>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</si>
  <si>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</si>
  <si>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</si>
  <si>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</si>
  <si>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</si>
  <si>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</si>
  <si>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</si>
  <si>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</si>
  <si>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</si>
  <si>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</si>
  <si>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</si>
  <si>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</si>
  <si>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</si>
  <si>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</si>
  <si>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</si>
  <si>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</si>
  <si>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</si>
  <si>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</si>
  <si>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</si>
  <si>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</si>
  <si>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</si>
  <si>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</si>
  <si>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</si>
  <si>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</si>
  <si>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</si>
  <si>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</si>
  <si>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</si>
  <si>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</si>
  <si>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</si>
  <si>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</si>
  <si>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</si>
  <si>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</si>
  <si>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</si>
  <si>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</si>
  <si>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</si>
  <si>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</si>
  <si>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</si>
  <si>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</si>
  <si>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</si>
  <si>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</si>
  <si>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</si>
  <si>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</si>
  <si>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</si>
  <si>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</si>
  <si>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</si>
  <si>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</si>
  <si>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</si>
  <si>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</si>
  <si>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</si>
  <si>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</si>
  <si>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</si>
  <si>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</si>
  <si>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</si>
  <si>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</si>
  <si>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</si>
  <si>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</si>
  <si>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</si>
  <si>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</si>
  <si>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</si>
  <si>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</si>
  <si>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</si>
  <si>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</si>
  <si>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</si>
  <si>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</si>
  <si>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</si>
  <si>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</si>
  <si>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</si>
  <si>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</si>
  <si>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</si>
  <si>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</si>
  <si>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</si>
  <si>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</si>
  <si>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</si>
  <si>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</si>
  <si>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</si>
  <si>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</si>
  <si>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</si>
  <si>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</si>
  <si>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</si>
  <si>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</si>
  <si>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</si>
  <si>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</si>
  <si>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</si>
  <si>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</si>
  <si>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</si>
  <si>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</si>
  <si>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</si>
  <si>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</si>
  <si>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</si>
  <si>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</si>
  <si>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</si>
  <si>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</si>
  <si>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</si>
  <si>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</si>
  <si>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</si>
  <si>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</si>
  <si>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</si>
  <si>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</si>
  <si>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</si>
  <si>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</si>
  <si>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</si>
  <si>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</si>
  <si>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</si>
  <si>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</si>
  <si>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</si>
  <si>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</si>
  <si>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</si>
  <si>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</si>
  <si>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</si>
  <si>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</si>
  <si>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</si>
  <si>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</si>
  <si>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</si>
  <si>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</si>
  <si>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</si>
  <si>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</si>
  <si>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</si>
  <si>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</si>
  <si>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</si>
  <si>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</si>
  <si>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</si>
  <si>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</si>
  <si>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</si>
  <si>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</si>
  <si>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</si>
  <si>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</si>
  <si>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</si>
  <si>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</si>
  <si>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</si>
  <si>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</si>
  <si>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</si>
  <si>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</si>
  <si>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</si>
  <si>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</si>
  <si>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</si>
  <si>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</si>
  <si>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</si>
  <si>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</si>
  <si>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</si>
  <si>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</si>
  <si>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</si>
  <si>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</si>
  <si>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</si>
  <si>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</si>
  <si>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</si>
  <si>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</si>
  <si>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</si>
  <si>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</si>
  <si>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</si>
  <si>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</si>
  <si>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</si>
  <si>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</si>
  <si>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</si>
  <si>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</si>
  <si>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</si>
  <si>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</si>
  <si>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</si>
  <si>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</si>
  <si>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</si>
  <si>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</si>
  <si>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</si>
  <si>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</si>
  <si>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</si>
  <si>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</si>
  <si>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</si>
  <si>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</si>
  <si>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</si>
  <si>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</si>
  <si>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</si>
  <si>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</si>
  <si>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</si>
  <si>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</si>
  <si>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</si>
  <si>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</si>
  <si>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</si>
  <si>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</si>
  <si>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</si>
  <si>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</si>
  <si>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</si>
  <si>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</si>
  <si>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</si>
  <si>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</si>
  <si>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</si>
  <si>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</si>
  <si>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</si>
  <si>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</si>
  <si>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</si>
  <si>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</si>
  <si>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</si>
  <si>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</si>
  <si>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</si>
  <si>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</si>
  <si>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</si>
  <si>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</si>
  <si>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</si>
  <si>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</si>
  <si>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</si>
  <si>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</si>
  <si>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</si>
  <si>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</si>
  <si>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</si>
  <si>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</si>
  <si>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</si>
  <si>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</si>
  <si>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</si>
  <si>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</si>
  <si>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</si>
  <si>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</si>
  <si>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</si>
  <si>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</si>
  <si>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</si>
  <si>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</si>
  <si>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</si>
  <si>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</si>
  <si>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</si>
  <si>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</si>
  <si>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</si>
  <si>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</si>
  <si>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</si>
  <si>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</si>
  <si>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</si>
  <si>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</si>
  <si>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</si>
  <si>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</si>
  <si>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</si>
  <si>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</si>
  <si>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</si>
  <si>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</si>
  <si>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</si>
  <si>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</si>
  <si>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</si>
  <si>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</si>
  <si>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</si>
  <si>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</si>
  <si>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</si>
  <si>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</si>
  <si>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</si>
  <si>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</si>
  <si>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</si>
  <si>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</si>
  <si>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</si>
  <si>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</si>
  <si>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</si>
  <si>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</si>
  <si>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</si>
  <si>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</si>
  <si>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</si>
  <si>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</si>
  <si>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</si>
  <si>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</si>
  <si>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</si>
  <si>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</si>
  <si>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</si>
  <si>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</si>
  <si>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</si>
  <si>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</si>
  <si>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</si>
  <si>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</si>
  <si>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</si>
  <si>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</si>
  <si>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</si>
  <si>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</si>
  <si>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</si>
  <si>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</si>
  <si>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</si>
  <si>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</si>
  <si>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</si>
  <si>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</si>
  <si>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</si>
  <si>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</si>
  <si>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</si>
  <si>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</si>
  <si>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</si>
  <si>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</si>
  <si>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</si>
  <si>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</si>
  <si>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</si>
  <si>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</si>
  <si>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</si>
  <si>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</si>
  <si>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</si>
  <si>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</si>
  <si>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</si>
  <si>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</si>
  <si>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</si>
  <si>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</si>
  <si>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</si>
  <si>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</si>
  <si>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</si>
  <si>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</si>
  <si>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</si>
  <si>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</si>
  <si>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</si>
  <si>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</si>
  <si>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</si>
  <si>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</si>
  <si>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</si>
  <si>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</si>
  <si>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</si>
  <si>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</si>
  <si>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</si>
  <si>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</si>
  <si>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</si>
  <si>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</si>
  <si>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</si>
  <si>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</si>
  <si>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</si>
  <si>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</si>
  <si>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</si>
  <si>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</si>
  <si>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</si>
  <si>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</si>
  <si>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</si>
  <si>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</si>
  <si>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</si>
  <si>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</si>
  <si>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</si>
  <si>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</si>
  <si>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</si>
  <si>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</si>
  <si>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</si>
  <si>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</si>
  <si>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</si>
  <si>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</si>
  <si>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</si>
  <si>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</si>
  <si>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</si>
  <si>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</si>
  <si>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</si>
  <si>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</si>
  <si>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</si>
  <si>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</si>
  <si>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</si>
  <si>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</si>
  <si>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</si>
  <si>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</si>
  <si>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</si>
  <si>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</si>
  <si>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</si>
  <si>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</si>
  <si>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</si>
  <si>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</si>
  <si>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</si>
  <si>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</si>
  <si>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</si>
  <si>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</si>
  <si>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</si>
  <si>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</si>
  <si>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</si>
  <si>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</si>
  <si>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</si>
  <si>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</si>
  <si>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</si>
  <si>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</si>
  <si>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</si>
  <si>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</si>
  <si>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</si>
  <si>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</si>
  <si>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</si>
  <si>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</si>
  <si>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</si>
  <si>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</si>
  <si>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</si>
  <si>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</si>
  <si>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</si>
  <si>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</si>
  <si>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</si>
  <si>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</si>
  <si>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</si>
  <si>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</si>
  <si>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</si>
  <si>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</si>
  <si>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</si>
  <si>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</si>
  <si>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</si>
  <si>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</si>
  <si>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</si>
  <si>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</si>
  <si>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</si>
  <si>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</si>
  <si>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</si>
  <si>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</si>
  <si>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</si>
  <si>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</si>
  <si>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</si>
  <si>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</si>
  <si>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</si>
  <si>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</si>
  <si>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</si>
  <si>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</si>
  <si>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</si>
  <si>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</si>
  <si>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</si>
  <si>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</si>
  <si>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</si>
  <si>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</si>
  <si>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</si>
  <si>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</si>
  <si>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</si>
  <si>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</si>
  <si>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</si>
  <si>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</si>
  <si>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</si>
  <si>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</si>
  <si>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</si>
  <si>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</si>
  <si>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</si>
  <si>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</si>
  <si>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</si>
  <si>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</si>
  <si>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</si>
  <si>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</si>
  <si>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</si>
  <si>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</si>
  <si>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</si>
  <si>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</si>
  <si>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</si>
  <si>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</si>
  <si>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</si>
  <si>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</si>
  <si>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</si>
  <si>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</si>
  <si>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</si>
  <si>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</si>
  <si>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</si>
  <si>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</si>
  <si>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</si>
  <si>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</si>
  <si>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</si>
  <si>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</si>
  <si>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</si>
  <si>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</si>
  <si>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</si>
  <si>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</si>
  <si>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</si>
  <si>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</si>
  <si>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</si>
  <si>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</si>
  <si>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</si>
  <si>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</si>
  <si>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</si>
  <si>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</si>
  <si>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</si>
  <si>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</si>
  <si>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</si>
  <si>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</si>
  <si>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</si>
  <si>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</si>
  <si>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</si>
  <si>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</si>
  <si>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</si>
  <si>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</si>
  <si>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</si>
  <si>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</si>
  <si>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</si>
  <si>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</si>
  <si>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</si>
  <si>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</si>
  <si>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</si>
  <si>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</si>
  <si>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</si>
  <si>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</si>
  <si>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</si>
  <si>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</si>
  <si>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</si>
  <si>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</si>
  <si>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</si>
  <si>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</si>
  <si>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</si>
  <si>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</si>
  <si>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</si>
  <si>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</si>
  <si>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</si>
  <si>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</si>
  <si>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</si>
  <si>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</si>
  <si>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</si>
  <si>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</si>
  <si>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</si>
  <si>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</si>
  <si>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</si>
  <si>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</si>
  <si>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</si>
  <si>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</si>
  <si>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</si>
  <si>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</si>
  <si>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</si>
  <si>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</si>
  <si>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</si>
  <si>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</si>
  <si>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</si>
  <si>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</si>
  <si>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</si>
  <si>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</si>
  <si>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</si>
  <si>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</si>
  <si>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</si>
  <si>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</si>
  <si>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</si>
  <si>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</si>
  <si>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</si>
  <si>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</si>
  <si>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</si>
  <si>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</si>
  <si>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</si>
  <si>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</si>
  <si>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</si>
  <si>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</si>
  <si>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</si>
  <si>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</si>
  <si>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</si>
  <si>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</si>
  <si>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</si>
  <si>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</si>
  <si>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</si>
  <si>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</si>
  <si>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</si>
  <si>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</si>
  <si>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</si>
  <si>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</si>
  <si>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</si>
  <si>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</si>
  <si>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</si>
  <si>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</si>
  <si>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</si>
  <si>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</si>
  <si>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</si>
  <si>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</si>
  <si>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</si>
  <si>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</si>
  <si>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</si>
  <si>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</si>
  <si>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</si>
  <si>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</si>
  <si>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</si>
  <si>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</si>
  <si>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</si>
  <si>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</si>
  <si>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</si>
  <si>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</si>
  <si>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</si>
  <si>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</si>
  <si>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</si>
  <si>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</si>
  <si>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</si>
  <si>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</si>
  <si>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</si>
  <si>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</si>
  <si>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</si>
  <si>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</si>
  <si>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</si>
  <si>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</si>
  <si>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</si>
  <si>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</si>
  <si>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</si>
  <si>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</si>
  <si>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</si>
  <si>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</si>
  <si>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</si>
  <si>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</si>
  <si>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</si>
  <si>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</si>
  <si>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</si>
  <si>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</si>
  <si>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</si>
  <si>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</si>
  <si>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</si>
  <si>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</si>
  <si>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</si>
  <si>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</si>
  <si>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</si>
  <si>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</si>
  <si>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</si>
  <si>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</si>
  <si>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</si>
  <si>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</si>
  <si>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</si>
  <si>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</si>
  <si>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</si>
  <si>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</si>
  <si>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</si>
  <si>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</si>
  <si>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</si>
  <si>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</si>
  <si>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</si>
  <si>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</si>
  <si>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</si>
  <si>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</si>
  <si>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</si>
  <si>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</si>
  <si>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</si>
  <si>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</si>
  <si>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</si>
  <si>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</si>
  <si>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</si>
  <si>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</si>
  <si>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</si>
  <si>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</si>
  <si>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</si>
  <si>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</si>
  <si>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</si>
  <si>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</si>
  <si>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</si>
  <si>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</si>
  <si>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</si>
  <si>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</si>
  <si>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</si>
  <si>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</si>
  <si>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</si>
  <si>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</si>
  <si>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</si>
  <si>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</si>
  <si>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</si>
  <si>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</si>
  <si>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</si>
  <si>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</si>
  <si>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</si>
  <si>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</si>
  <si>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</si>
  <si>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</si>
  <si>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</si>
  <si>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</si>
  <si>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</si>
  <si>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</si>
  <si>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</si>
  <si>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</si>
  <si>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</si>
  <si>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</si>
  <si>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</si>
  <si>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</si>
  <si>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</si>
  <si>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</si>
  <si>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</si>
  <si>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</si>
  <si>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</si>
  <si>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</si>
  <si>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</si>
  <si>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</si>
  <si>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</si>
  <si>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</si>
  <si>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</si>
  <si>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</si>
  <si>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</si>
  <si>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</si>
  <si>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</si>
  <si>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</si>
  <si>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</si>
  <si>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</si>
  <si>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</si>
  <si>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</si>
  <si>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</si>
  <si>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</si>
  <si>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</si>
  <si>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</si>
  <si>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</si>
  <si>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</si>
  <si>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</si>
  <si>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</si>
  <si>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</si>
  <si>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</si>
  <si>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</si>
  <si>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</si>
  <si>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</si>
  <si>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</si>
  <si>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</si>
  <si>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</si>
  <si>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</si>
  <si>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</si>
  <si>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</si>
  <si>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</si>
  <si>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</si>
  <si>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</si>
  <si>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</si>
  <si>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</si>
  <si>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</si>
  <si>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</si>
  <si>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</si>
  <si>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</si>
  <si>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</si>
  <si>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</si>
  <si>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</si>
  <si>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</si>
  <si>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</si>
  <si>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</si>
  <si>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</si>
  <si>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</si>
  <si>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</si>
  <si>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</si>
  <si>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</si>
  <si>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</si>
  <si>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</si>
  <si>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</si>
  <si>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</si>
  <si>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</si>
  <si>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</si>
  <si>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</si>
  <si>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</si>
  <si>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</si>
  <si>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</si>
  <si>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</si>
  <si>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</si>
  <si>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</si>
  <si>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</si>
  <si>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</si>
  <si>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</si>
  <si>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</si>
  <si>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</si>
  <si>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</si>
  <si>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</si>
  <si>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</si>
  <si>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</si>
  <si>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</si>
  <si>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</si>
  <si>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</si>
  <si>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</si>
  <si>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</si>
  <si>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</si>
  <si>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</si>
  <si>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</si>
  <si>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</si>
  <si>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</si>
  <si>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</si>
  <si>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</si>
  <si>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</si>
  <si>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</si>
  <si>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</si>
  <si>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</si>
  <si>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</si>
  <si>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</si>
  <si>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</si>
  <si>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</si>
  <si>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</si>
  <si>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</si>
  <si>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</si>
  <si>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</si>
  <si>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</si>
  <si>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</si>
  <si>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</si>
  <si>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</si>
  <si>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</si>
  <si>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</si>
  <si>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</si>
  <si>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</si>
  <si>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</si>
  <si>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</si>
  <si>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</si>
  <si>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</si>
  <si>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</si>
  <si>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</si>
  <si>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</si>
  <si>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</si>
  <si>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</si>
  <si>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</si>
  <si>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</si>
  <si>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</si>
  <si>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</si>
  <si>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</si>
  <si>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</si>
  <si>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</si>
  <si>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</si>
  <si>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</si>
  <si>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</si>
  <si>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</si>
  <si>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</si>
  <si>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</si>
  <si>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</si>
  <si>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</si>
  <si>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</si>
  <si>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</si>
  <si>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</si>
  <si>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</si>
  <si>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</si>
  <si>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</si>
  <si>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</si>
  <si>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</si>
  <si>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</si>
  <si>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</si>
  <si>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</si>
  <si>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</si>
  <si>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</si>
  <si>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</si>
  <si>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</si>
  <si>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</si>
  <si>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</si>
  <si>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</si>
  <si>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</si>
  <si>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</si>
  <si>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</si>
  <si>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</si>
  <si>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</si>
  <si>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</si>
  <si>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</si>
  <si>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</si>
  <si>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</si>
  <si>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</si>
  <si>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</si>
  <si>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</si>
  <si>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</si>
  <si>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</si>
  <si>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</si>
  <si>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</si>
  <si>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</si>
  <si>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</si>
  <si>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</si>
  <si>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</si>
  <si>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</si>
  <si>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</si>
  <si>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</si>
  <si>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</si>
  <si>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</si>
  <si>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</si>
  <si>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</si>
  <si>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</si>
  <si>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</si>
  <si>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</si>
  <si>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</si>
  <si>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</si>
  <si>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</si>
  <si>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</si>
  <si>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</si>
  <si>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</si>
  <si>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</si>
  <si>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</si>
  <si>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</si>
  <si>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</si>
  <si>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</si>
  <si>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</si>
  <si>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</si>
  <si>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</si>
  <si>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</si>
  <si>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</si>
  <si>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</si>
  <si>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</si>
  <si>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</si>
  <si>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</si>
  <si>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</si>
  <si>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</si>
  <si>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</si>
  <si>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</si>
  <si>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</si>
  <si>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</si>
  <si>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</si>
  <si>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</si>
  <si>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</si>
  <si>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</si>
  <si>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</si>
  <si>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</si>
  <si>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</si>
  <si>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</si>
  <si>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</si>
  <si>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</si>
  <si>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</si>
  <si>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</si>
  <si>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</si>
  <si>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</si>
  <si>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</si>
  <si>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</si>
  <si>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</si>
  <si>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</si>
  <si>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</si>
  <si>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</si>
  <si>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</si>
  <si>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</si>
  <si>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</si>
  <si>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</si>
  <si>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</si>
  <si>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</si>
  <si>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</si>
  <si>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</si>
  <si>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</si>
  <si>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</si>
  <si>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</si>
  <si>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</si>
  <si>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</si>
  <si>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</si>
  <si>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</si>
  <si>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</si>
  <si>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</si>
  <si>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</si>
  <si>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</si>
  <si>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</si>
  <si>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</si>
  <si>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</si>
  <si>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</si>
  <si>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</si>
  <si>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</si>
  <si>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</si>
  <si>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</si>
  <si>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</si>
  <si>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</si>
  <si>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</si>
  <si>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</si>
  <si>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</si>
  <si>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</si>
  <si>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</si>
  <si>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</si>
  <si>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</si>
  <si>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</si>
  <si>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</si>
  <si>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</si>
  <si>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</si>
  <si>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</si>
  <si>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</si>
  <si>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</si>
  <si>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</si>
  <si>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</si>
  <si>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</si>
  <si>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</si>
  <si>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</si>
  <si>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</si>
  <si>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</si>
  <si>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</si>
  <si>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</si>
  <si>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</si>
  <si>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</si>
  <si>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</si>
  <si>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</si>
  <si>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</si>
  <si>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</si>
  <si>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</si>
  <si>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</si>
  <si>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</si>
  <si>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</si>
  <si>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</si>
  <si>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</si>
  <si>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</si>
  <si>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</si>
  <si>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</si>
  <si>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</si>
  <si>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</si>
  <si>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</si>
  <si>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</si>
  <si>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</si>
  <si>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</si>
  <si>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</si>
  <si>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</si>
  <si>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</si>
  <si>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</si>
  <si>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</si>
  <si>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</si>
  <si>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</si>
  <si>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</si>
  <si>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</si>
  <si>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</si>
  <si>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</si>
  <si>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</si>
  <si>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</si>
  <si>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</si>
  <si>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</si>
  <si>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</si>
  <si>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</si>
  <si>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</si>
  <si>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</si>
  <si>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</si>
  <si>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</si>
  <si>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</si>
  <si>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</si>
  <si>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</si>
  <si>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</si>
  <si>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</si>
  <si>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</si>
  <si>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</si>
  <si>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</si>
  <si>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</si>
  <si>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</si>
  <si>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</si>
  <si>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</si>
  <si>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</si>
  <si>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</si>
  <si>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</si>
  <si>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</si>
  <si>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</si>
  <si>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</si>
  <si>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</si>
  <si>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</si>
  <si>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</si>
  <si>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</si>
  <si>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</si>
  <si>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</si>
  <si>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</si>
  <si>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</si>
  <si>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</si>
  <si>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</si>
  <si>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</si>
  <si>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</si>
  <si>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</si>
  <si>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</si>
  <si>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</si>
  <si>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</si>
  <si>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</si>
  <si>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</si>
  <si>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</si>
  <si>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</si>
  <si>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</si>
  <si>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</si>
  <si>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</si>
  <si>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</si>
  <si>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</si>
  <si>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</si>
  <si>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</si>
  <si>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</si>
  <si>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</si>
  <si>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</si>
  <si>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</si>
  <si>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</si>
  <si>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</si>
  <si>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</si>
  <si>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</si>
  <si>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</si>
  <si>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</si>
  <si>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</si>
  <si>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</si>
  <si>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</si>
  <si>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</si>
  <si>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</si>
  <si>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</si>
  <si>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</si>
  <si>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</si>
  <si>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</si>
  <si>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</si>
  <si>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</si>
  <si>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</si>
  <si>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</si>
  <si>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</si>
  <si>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</si>
  <si>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</si>
  <si>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</si>
  <si>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</si>
  <si>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</si>
  <si>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</si>
  <si>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</si>
  <si>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</si>
  <si>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</si>
  <si>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</si>
  <si>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</si>
  <si>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</si>
  <si>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</si>
  <si>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</si>
  <si>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</si>
  <si>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</si>
  <si>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</si>
  <si>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</si>
  <si>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</si>
  <si>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</si>
  <si>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</si>
  <si>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</si>
  <si>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</si>
  <si>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</si>
  <si>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</si>
  <si>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</si>
  <si>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</si>
  <si>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</si>
  <si>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</si>
  <si>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</si>
  <si>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</si>
  <si>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</si>
  <si>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</si>
  <si>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</si>
  <si>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</si>
  <si>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</si>
  <si>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</si>
  <si>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</si>
  <si>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</si>
  <si>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</si>
  <si>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</si>
  <si>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</si>
  <si>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</si>
  <si>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</si>
  <si>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</si>
  <si>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</si>
  <si>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</si>
  <si>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</si>
  <si>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</si>
  <si>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</si>
  <si>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</si>
  <si>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</si>
  <si>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</si>
  <si>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</si>
  <si>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</si>
  <si>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</si>
  <si>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</si>
  <si>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</si>
  <si>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</si>
  <si>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</si>
  <si>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</si>
  <si>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</si>
  <si>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</si>
  <si>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</si>
  <si>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</si>
  <si>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</si>
  <si>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</si>
  <si>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</si>
  <si>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</si>
  <si>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</si>
  <si>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</si>
  <si>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</si>
  <si>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</si>
  <si>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</si>
  <si>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</si>
  <si>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</si>
  <si>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</si>
  <si>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</si>
  <si>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</si>
  <si>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</si>
  <si>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</si>
  <si>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</si>
  <si>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</si>
  <si>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</si>
  <si>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</si>
  <si>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</si>
  <si>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</si>
  <si>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</si>
  <si>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</si>
  <si>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</si>
  <si>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</si>
  <si>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</si>
  <si>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</si>
  <si>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</si>
  <si>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</si>
  <si>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</si>
  <si>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</si>
  <si>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</si>
  <si>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</si>
  <si>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</si>
  <si>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</si>
  <si>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</si>
  <si>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</si>
  <si>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</si>
  <si>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</si>
  <si>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</si>
  <si>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</si>
  <si>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</si>
  <si>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</si>
  <si>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</si>
  <si>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</si>
  <si>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</si>
  <si>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</si>
  <si>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</si>
  <si>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</si>
  <si>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</si>
  <si>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</si>
  <si>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</si>
  <si>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</si>
  <si>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</si>
  <si>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</si>
  <si>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</si>
  <si>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</si>
  <si>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</si>
  <si>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</si>
  <si>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</si>
  <si>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</si>
  <si>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</si>
  <si>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</si>
  <si>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</si>
  <si>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</si>
  <si>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</si>
  <si>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</si>
  <si>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</si>
  <si>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</si>
  <si>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</si>
  <si>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</si>
  <si>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</si>
  <si>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</si>
  <si>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</si>
  <si>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</si>
  <si>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</si>
  <si>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</si>
  <si>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</si>
  <si>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</si>
  <si>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</si>
  <si>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</si>
  <si>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</si>
  <si>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</si>
  <si>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</si>
  <si>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</si>
  <si>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</si>
  <si>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</si>
  <si>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</si>
  <si>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</si>
  <si>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</si>
  <si>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</si>
  <si>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</si>
  <si>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</si>
  <si>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</si>
  <si>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</si>
  <si>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</si>
  <si>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</si>
  <si>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</si>
  <si>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</si>
  <si>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</si>
  <si>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</si>
  <si>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</si>
  <si>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</si>
  <si>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</si>
  <si>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</si>
  <si>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</si>
  <si>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</si>
  <si>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</si>
  <si>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</si>
  <si>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</si>
  <si>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</si>
  <si>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</si>
  <si>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</si>
  <si>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</si>
  <si>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</si>
  <si>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</si>
  <si>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</si>
  <si>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</si>
  <si>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</si>
  <si>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</si>
  <si>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</si>
  <si>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</si>
  <si>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</si>
  <si>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</si>
  <si>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</si>
  <si>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</si>
  <si>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</si>
  <si>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</si>
  <si>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</si>
  <si>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</si>
  <si>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</si>
  <si>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</si>
  <si>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</si>
  <si>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</si>
  <si>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</si>
  <si>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</si>
  <si>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</si>
  <si>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</si>
  <si>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</si>
  <si>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</si>
  <si>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</si>
  <si>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</si>
  <si>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</si>
  <si>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</si>
  <si>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</si>
  <si>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</si>
  <si>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</si>
  <si>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</si>
  <si>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</si>
  <si>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</si>
  <si>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</si>
  <si>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</si>
  <si>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</si>
  <si>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</si>
  <si>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</si>
  <si>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</si>
  <si>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</si>
  <si>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</si>
  <si>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</si>
  <si>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</si>
  <si>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</si>
  <si>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</si>
  <si>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</si>
  <si>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</si>
  <si>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</si>
  <si>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</si>
  <si>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</si>
  <si>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</si>
  <si>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</si>
  <si>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</si>
  <si>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</si>
  <si>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</si>
  <si>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</si>
  <si>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</si>
  <si>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</si>
  <si>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</si>
  <si>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</si>
  <si>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</si>
  <si>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</si>
  <si>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</si>
  <si>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</si>
  <si>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</si>
  <si>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</si>
  <si>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</si>
  <si>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</si>
  <si>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</si>
  <si>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</si>
  <si>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</si>
  <si>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</si>
  <si>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</si>
  <si>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</si>
  <si>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</si>
  <si>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</si>
  <si>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</si>
  <si>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</si>
  <si>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</si>
  <si>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</si>
  <si>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</si>
  <si>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</si>
  <si>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</si>
  <si>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</si>
  <si>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</si>
  <si>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</si>
  <si>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</si>
  <si>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</si>
  <si>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</si>
  <si>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</si>
  <si>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</si>
  <si>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</si>
  <si>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</si>
  <si>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</si>
  <si>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</si>
  <si>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</si>
  <si>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</si>
  <si>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</si>
  <si>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</si>
  <si>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</si>
  <si>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</si>
  <si>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</si>
  <si>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</si>
  <si>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</si>
  <si>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</si>
  <si>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</si>
  <si>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</si>
  <si>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</si>
  <si>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</si>
  <si>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</si>
  <si>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</si>
  <si>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</si>
  <si>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</si>
  <si>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</si>
  <si>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</si>
  <si>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</si>
  <si>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</si>
  <si>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</si>
  <si>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</si>
  <si>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</si>
  <si>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</si>
  <si>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</si>
  <si>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</si>
  <si>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</si>
  <si>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</si>
  <si>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</si>
  <si>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</si>
  <si>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</si>
  <si>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</si>
  <si>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</si>
  <si>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</si>
  <si>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</si>
  <si>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</si>
  <si>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</si>
  <si>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</si>
  <si>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</si>
  <si>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</si>
  <si>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</si>
  <si>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</si>
  <si>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</si>
  <si>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</si>
  <si>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</si>
  <si>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</si>
  <si>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</si>
  <si>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</si>
  <si>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</si>
  <si>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</si>
  <si>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</si>
  <si>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</si>
  <si>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</si>
  <si>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</si>
  <si>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</si>
  <si>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</si>
  <si>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</si>
  <si>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</si>
  <si>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</si>
  <si>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</si>
  <si>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</si>
  <si>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</si>
  <si>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</si>
  <si>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</si>
  <si>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</si>
  <si>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</si>
  <si>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</si>
  <si>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</si>
  <si>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</si>
  <si>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</si>
  <si>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</si>
  <si>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</si>
  <si>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</si>
  <si>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</si>
  <si>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</si>
  <si>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</si>
  <si>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</si>
  <si>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</si>
  <si>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</si>
  <si>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</si>
  <si>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</si>
  <si>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</si>
  <si>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</si>
  <si>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</si>
  <si>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</si>
  <si>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</si>
  <si>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</si>
  <si>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</si>
  <si>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</si>
  <si>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</si>
  <si>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</si>
  <si>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</si>
  <si>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</si>
  <si>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</si>
  <si>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</si>
  <si>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</si>
  <si>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</si>
  <si>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</si>
  <si>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</si>
  <si>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</si>
  <si>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</si>
  <si>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</si>
  <si>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</si>
  <si>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</si>
  <si>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</si>
  <si>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</si>
  <si>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</si>
  <si>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</si>
  <si>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</si>
  <si>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</si>
  <si>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</si>
  <si>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</si>
  <si>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</si>
  <si>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</si>
  <si>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</si>
  <si>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</si>
  <si>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</si>
  <si>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</si>
  <si>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</si>
  <si>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</si>
  <si>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</si>
  <si>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</si>
  <si>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</si>
  <si>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</si>
  <si>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</si>
  <si>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</si>
  <si>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</si>
  <si>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</si>
  <si>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</si>
  <si>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</si>
  <si>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</si>
  <si>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</si>
  <si>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</si>
  <si>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</si>
  <si>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</si>
  <si>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</si>
  <si>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</si>
  <si>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</si>
  <si>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</si>
  <si>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</si>
  <si>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</si>
  <si>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</si>
  <si>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</si>
  <si>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</si>
  <si>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</si>
  <si>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</si>
  <si>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</si>
  <si>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</si>
  <si>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</si>
  <si>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</si>
  <si>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</si>
  <si>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</si>
  <si>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</si>
  <si>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</si>
  <si>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</si>
  <si>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</si>
  <si>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</si>
  <si>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</si>
  <si>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</si>
  <si>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</si>
  <si>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</si>
  <si>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</si>
  <si>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</si>
  <si>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</si>
  <si>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</si>
  <si>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</si>
  <si>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</si>
  <si>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</si>
  <si>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</si>
  <si>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</si>
  <si>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</si>
  <si>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</si>
  <si>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</si>
  <si>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</si>
  <si>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</si>
  <si>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</si>
  <si>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</si>
  <si>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</si>
  <si>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</si>
  <si>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</si>
  <si>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</si>
  <si>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</si>
  <si>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</si>
  <si>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</si>
  <si>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</si>
  <si>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</si>
  <si>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</si>
  <si>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</si>
  <si>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</si>
  <si>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</si>
  <si>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</si>
  <si>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</si>
  <si>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</si>
  <si>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</si>
  <si>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</si>
  <si>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</si>
  <si>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</si>
  <si>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</si>
  <si>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</si>
  <si>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</si>
  <si>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</si>
  <si>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</si>
  <si>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</si>
  <si>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</si>
  <si>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</si>
  <si>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</si>
  <si>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</si>
  <si>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</si>
  <si>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</si>
  <si>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</si>
  <si>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</si>
  <si>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</si>
  <si>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</si>
  <si>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</si>
  <si>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</si>
  <si>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</si>
  <si>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</si>
  <si>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</si>
  <si>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</si>
  <si>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</si>
  <si>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</si>
  <si>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</si>
  <si>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</si>
  <si>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</si>
  <si>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</si>
  <si>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</si>
  <si>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</si>
  <si>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</si>
  <si>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</si>
  <si>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</si>
  <si>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</si>
  <si>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</si>
  <si>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</si>
  <si>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</si>
  <si>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</si>
  <si>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</si>
  <si>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</si>
  <si>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</si>
  <si>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</si>
  <si>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</si>
  <si>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</si>
  <si>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</si>
  <si>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</si>
  <si>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</si>
  <si>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</si>
  <si>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</si>
  <si>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</si>
  <si>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</si>
  <si>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</si>
  <si>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</si>
  <si>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</si>
  <si>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</si>
  <si>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</si>
  <si>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</si>
  <si>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</si>
  <si>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</si>
  <si>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</si>
  <si>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</si>
  <si>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</si>
  <si>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</si>
  <si>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</si>
  <si>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</si>
  <si>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</si>
  <si>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</si>
  <si>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</si>
  <si>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</si>
  <si>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</si>
  <si>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</si>
  <si>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</si>
  <si>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</si>
  <si>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</si>
  <si>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</si>
  <si>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</si>
  <si>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</si>
  <si>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</si>
  <si>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</si>
  <si>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</si>
  <si>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</si>
  <si>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</si>
  <si>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</si>
  <si>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</si>
  <si>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</si>
  <si>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</si>
  <si>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</si>
  <si>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</si>
  <si>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</si>
  <si>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</si>
  <si>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</si>
  <si>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</si>
  <si>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</si>
  <si>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</si>
  <si>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</si>
  <si>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</si>
  <si>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</si>
  <si>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</si>
  <si>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</si>
  <si>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</si>
  <si>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</si>
  <si>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</si>
  <si>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</si>
  <si>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</si>
  <si>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</si>
  <si>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</si>
  <si>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</si>
  <si>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</si>
  <si>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</si>
  <si>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</si>
  <si>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</si>
  <si>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</si>
  <si>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</si>
  <si>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</si>
  <si>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</si>
  <si>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</si>
  <si>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</si>
  <si>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</si>
  <si>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</si>
  <si>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</si>
  <si>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</si>
  <si>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</si>
  <si>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</si>
  <si>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</si>
  <si>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</si>
  <si>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</si>
  <si>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</si>
  <si>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</si>
  <si>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</si>
  <si>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</si>
  <si>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</si>
  <si>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</si>
  <si>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</si>
  <si>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</si>
  <si>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</si>
  <si>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</si>
  <si>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</si>
  <si>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</si>
  <si>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</si>
  <si>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</si>
  <si>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</si>
  <si>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</si>
  <si>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</si>
  <si>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</si>
  <si>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</si>
  <si>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</si>
  <si>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</si>
  <si>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</si>
  <si>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</si>
  <si>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</si>
  <si>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</si>
  <si>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</si>
  <si>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</si>
  <si>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</si>
  <si>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</si>
  <si>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</si>
  <si>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</si>
  <si>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</si>
  <si>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</si>
  <si>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</si>
  <si>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</si>
  <si>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</si>
  <si>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</si>
  <si>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</si>
  <si>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</si>
  <si>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</si>
  <si>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</si>
  <si>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</si>
  <si>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</si>
  <si>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</si>
  <si>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</si>
  <si>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</si>
  <si>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</si>
  <si>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</si>
  <si>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</si>
  <si>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</si>
  <si>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</si>
  <si>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</si>
  <si>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</si>
  <si>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</si>
  <si>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</si>
  <si>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</si>
  <si>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</si>
  <si>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</si>
  <si>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</si>
  <si>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</si>
  <si>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</si>
  <si>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</si>
  <si>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</si>
  <si>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</si>
  <si>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</si>
  <si>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</si>
  <si>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</si>
  <si>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</si>
  <si>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</si>
  <si>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</si>
  <si>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</si>
  <si>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</si>
  <si>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</si>
  <si>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</si>
  <si>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</si>
  <si>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</si>
  <si>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</si>
  <si>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</si>
  <si>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</si>
  <si>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</si>
  <si>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</si>
  <si>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</si>
  <si>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</si>
  <si>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</si>
  <si>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</si>
  <si>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</si>
  <si>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</si>
  <si>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</si>
  <si>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</si>
  <si>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</si>
  <si>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</si>
  <si>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</si>
  <si>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</si>
  <si>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</si>
  <si>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</si>
  <si>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</si>
  <si>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</si>
  <si>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</si>
  <si>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</si>
  <si>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</si>
  <si>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</si>
  <si>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</si>
  <si>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</si>
  <si>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</si>
  <si>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</si>
  <si>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</si>
  <si>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</si>
  <si>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</si>
  <si>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</si>
  <si>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</si>
  <si>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</si>
  <si>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</si>
  <si>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</si>
  <si>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</si>
  <si>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</si>
  <si>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</si>
  <si>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</si>
  <si>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</si>
  <si>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</si>
  <si>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</si>
  <si>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</si>
  <si>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</si>
  <si>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</si>
  <si>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</si>
  <si>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</si>
  <si>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</si>
  <si>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</si>
  <si>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</si>
  <si>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</si>
  <si>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</si>
  <si>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</si>
  <si>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</si>
  <si>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</si>
  <si>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</si>
  <si>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</si>
  <si>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</si>
  <si>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</si>
  <si>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</si>
  <si>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</si>
  <si>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</si>
  <si>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</si>
  <si>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</si>
  <si>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</si>
  <si>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</si>
  <si>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</si>
  <si>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</si>
  <si>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</si>
  <si>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</si>
  <si>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</si>
  <si>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</si>
  <si>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</si>
  <si>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</si>
  <si>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</si>
  <si>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</si>
  <si>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</si>
  <si>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</si>
  <si>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</si>
  <si>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</si>
  <si>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</si>
  <si>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</si>
  <si>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</si>
  <si>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</si>
  <si>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</si>
  <si>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</si>
  <si>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</si>
  <si>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</si>
  <si>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</si>
  <si>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</si>
  <si>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</si>
  <si>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</si>
  <si>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</si>
  <si>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</si>
  <si>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</si>
  <si>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</si>
  <si>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</si>
  <si>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</si>
  <si>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</si>
  <si>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</si>
  <si>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</si>
  <si>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</si>
  <si>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</si>
  <si>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</si>
  <si>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</si>
  <si>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</si>
  <si>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</si>
  <si>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</si>
  <si>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</si>
  <si>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</si>
  <si>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</si>
  <si>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</si>
  <si>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</si>
  <si>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</si>
  <si>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</si>
  <si>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</si>
  <si>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</si>
  <si>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</si>
  <si>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</si>
  <si>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</si>
  <si>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</si>
  <si>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</si>
  <si>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</si>
  <si>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</si>
  <si>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</si>
  <si>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</si>
  <si>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</si>
  <si>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</si>
  <si>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</si>
  <si>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</si>
  <si>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</si>
  <si>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</si>
  <si>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</si>
  <si>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</si>
  <si>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</si>
  <si>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</si>
  <si>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</si>
  <si>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</si>
  <si>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</si>
  <si>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</si>
  <si>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</si>
  <si>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</si>
  <si>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</si>
  <si>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</si>
  <si>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</si>
  <si>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</si>
  <si>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</si>
  <si>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</si>
  <si>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</si>
  <si>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</si>
  <si>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</si>
  <si>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</si>
  <si>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</si>
  <si>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</si>
  <si>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</si>
  <si>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</si>
  <si>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</si>
  <si>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</si>
  <si>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</si>
  <si>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</si>
  <si>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</si>
  <si>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</si>
  <si>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</si>
  <si>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</si>
  <si>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</si>
  <si>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</si>
  <si>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</si>
  <si>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</si>
  <si>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</si>
  <si>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</si>
  <si>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</si>
  <si>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</si>
  <si>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</si>
  <si>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</si>
  <si>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</si>
  <si>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</si>
  <si>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</si>
  <si>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</si>
  <si>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</si>
  <si>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</si>
  <si>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</si>
  <si>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</si>
  <si>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</si>
  <si>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</si>
  <si>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</si>
  <si>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</si>
  <si>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</si>
  <si>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</si>
  <si>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</si>
  <si>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</si>
  <si>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</si>
  <si>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</si>
  <si>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</si>
  <si>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</si>
  <si>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</si>
  <si>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</si>
  <si>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</si>
  <si>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</si>
  <si>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</si>
  <si>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</si>
  <si>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</si>
  <si>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</si>
  <si>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</si>
  <si>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</si>
  <si>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</si>
  <si>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</si>
  <si>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</si>
  <si>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</si>
  <si>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</si>
  <si>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</si>
  <si>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</si>
  <si>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</si>
  <si>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</si>
  <si>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</si>
  <si>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</si>
  <si>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</si>
  <si>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</si>
  <si>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</si>
  <si>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</si>
  <si>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</si>
  <si>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</si>
  <si>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</si>
  <si>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</si>
  <si>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</si>
  <si>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</si>
  <si>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</si>
  <si>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</si>
  <si>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</si>
  <si>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</si>
  <si>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</si>
  <si>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</si>
  <si>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</si>
  <si>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</si>
  <si>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</si>
  <si>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</si>
  <si>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</si>
  <si>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</si>
  <si>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</si>
  <si>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</si>
  <si>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</si>
  <si>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</si>
  <si>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</si>
  <si>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</si>
  <si>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</si>
  <si>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</si>
  <si>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</si>
  <si>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</si>
  <si>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</si>
  <si>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</si>
  <si>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</si>
  <si>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</si>
  <si>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</si>
  <si>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</si>
  <si>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</si>
  <si>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</si>
  <si>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</si>
  <si>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</si>
  <si>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</si>
  <si>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</si>
  <si>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</si>
  <si>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</si>
  <si>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</si>
  <si>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</si>
  <si>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</si>
  <si>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</si>
  <si>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</si>
  <si>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</si>
  <si>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</si>
  <si>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</si>
  <si>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</si>
  <si>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</si>
  <si>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</si>
  <si>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</si>
  <si>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</si>
  <si>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</si>
  <si>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</si>
  <si>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</si>
  <si>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</si>
  <si>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</si>
  <si>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</si>
  <si>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</si>
  <si>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</si>
  <si>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</si>
  <si>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</si>
  <si>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</si>
  <si>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</si>
  <si>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</si>
  <si>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</si>
  <si>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</si>
  <si>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</si>
  <si>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</si>
  <si>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</si>
  <si>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</si>
  <si>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</si>
  <si>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</si>
  <si>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</si>
  <si>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</si>
  <si>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</si>
  <si>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</si>
  <si>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</si>
  <si>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</si>
  <si>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</si>
  <si>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</si>
  <si>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</si>
  <si>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</si>
  <si>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</si>
  <si>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</si>
  <si>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</si>
  <si>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</si>
  <si>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</si>
  <si>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</si>
  <si>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</si>
  <si>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</si>
  <si>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</si>
  <si>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</si>
  <si>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</si>
  <si>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</si>
  <si>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</si>
  <si>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</si>
  <si>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</si>
  <si>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</si>
  <si>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</si>
  <si>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</si>
  <si>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</si>
  <si>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</si>
  <si>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</si>
  <si>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</si>
  <si>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</si>
  <si>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</si>
  <si>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</si>
  <si>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</si>
  <si>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</si>
  <si>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</si>
  <si>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</si>
  <si>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</si>
  <si>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</si>
  <si>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</si>
  <si>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</si>
  <si>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</si>
  <si>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</si>
  <si>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</si>
  <si>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</si>
  <si>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</si>
  <si>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</si>
  <si>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</si>
  <si>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</si>
  <si>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</si>
  <si>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</si>
  <si>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</si>
  <si>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</si>
  <si>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</si>
  <si>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</si>
  <si>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</si>
  <si>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</si>
  <si>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</si>
  <si>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</si>
  <si>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</si>
  <si>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</si>
  <si>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</si>
  <si>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</si>
  <si>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</si>
  <si>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</si>
  <si>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</si>
  <si>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</si>
  <si>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</si>
  <si>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</si>
  <si>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</si>
  <si>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</si>
  <si>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</si>
  <si>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</si>
  <si>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</si>
  <si>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</si>
  <si>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</si>
  <si>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</si>
  <si>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</si>
  <si>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</si>
  <si>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</si>
  <si>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</si>
  <si>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</si>
  <si>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</si>
  <si>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</si>
  <si>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</si>
  <si>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</si>
  <si>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</si>
  <si>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</si>
  <si>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</si>
  <si>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</si>
  <si>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</si>
  <si>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</si>
  <si>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</si>
  <si>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</si>
  <si>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</si>
  <si>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</si>
  <si>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</si>
  <si>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</si>
  <si>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</si>
  <si>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</si>
  <si>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</si>
  <si>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</si>
  <si>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</si>
  <si>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</si>
  <si>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</si>
  <si>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</si>
  <si>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</si>
  <si>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</si>
  <si>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</si>
  <si>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</si>
  <si>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</si>
  <si>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</si>
  <si>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</si>
  <si>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</si>
  <si>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</si>
  <si>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</si>
  <si>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</si>
  <si>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</si>
  <si>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</si>
  <si>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</si>
  <si>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</si>
  <si>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</si>
  <si>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</si>
  <si>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</si>
  <si>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</si>
  <si>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</si>
  <si>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</si>
  <si>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</si>
  <si>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</si>
  <si>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</si>
  <si>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</si>
  <si>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</si>
  <si>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</si>
  <si>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</si>
  <si>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</si>
  <si>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</si>
  <si>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</si>
  <si>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</si>
  <si>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</si>
  <si>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</si>
  <si>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</si>
  <si>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</si>
  <si>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</si>
  <si>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</si>
  <si>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</si>
  <si>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</si>
  <si>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</si>
  <si>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</si>
  <si>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</si>
  <si>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</si>
  <si>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</si>
  <si>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</si>
  <si>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</si>
  <si>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</si>
  <si>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</si>
  <si>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</si>
  <si>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</si>
  <si>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</si>
  <si>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</si>
  <si>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</si>
  <si>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</si>
  <si>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</si>
  <si>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</si>
  <si>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</si>
  <si>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</si>
  <si>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</si>
  <si>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</si>
  <si>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</si>
  <si>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</si>
  <si>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</si>
  <si>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</si>
  <si>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</si>
  <si>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</si>
  <si>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</si>
  <si>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</si>
  <si>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</si>
  <si>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</si>
  <si>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</si>
  <si>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</si>
  <si>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</si>
  <si>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</si>
  <si>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</si>
  <si>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</si>
  <si>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</si>
  <si>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</si>
  <si>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</si>
  <si>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</si>
  <si>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</si>
  <si>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</si>
  <si>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</si>
  <si>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</si>
  <si>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</si>
  <si>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</si>
  <si>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</si>
  <si>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</si>
  <si>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</si>
  <si>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</si>
  <si>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</si>
  <si>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</si>
  <si>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</si>
  <si>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</si>
  <si>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</si>
  <si>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</si>
  <si>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</si>
  <si>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</si>
  <si>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</si>
  <si>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</si>
  <si>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</si>
  <si>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</si>
  <si>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</si>
  <si>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</si>
  <si>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</si>
  <si>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</si>
  <si>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</si>
  <si>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</si>
  <si>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</si>
  <si>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</si>
  <si>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</si>
  <si>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</si>
  <si>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</si>
  <si>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</si>
  <si>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</si>
  <si>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</si>
  <si>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</si>
  <si>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</si>
  <si>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</si>
  <si>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</si>
  <si>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</si>
  <si>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</si>
  <si>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</si>
  <si>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</si>
  <si>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</si>
  <si>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</si>
  <si>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</si>
  <si>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</si>
  <si>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</si>
  <si>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</si>
  <si>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</si>
  <si>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</si>
  <si>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</si>
  <si>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</si>
  <si>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</si>
  <si>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</si>
  <si>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</si>
  <si>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</si>
  <si>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</si>
  <si>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</si>
  <si>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</si>
  <si>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</si>
  <si>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</si>
  <si>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</si>
  <si>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</si>
  <si>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</si>
  <si>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</si>
  <si>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</si>
  <si>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</si>
  <si>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</si>
  <si>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</si>
  <si>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</si>
  <si>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</si>
  <si>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</si>
  <si>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</si>
  <si>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</si>
  <si>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</si>
  <si>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</si>
  <si>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</si>
  <si>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</si>
  <si>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</si>
  <si>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</si>
  <si>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</si>
  <si>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</si>
  <si>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</si>
  <si>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</si>
  <si>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</si>
  <si>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</si>
  <si>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</si>
  <si>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</si>
  <si>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</si>
  <si>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</si>
  <si>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</si>
  <si>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</si>
  <si>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</si>
  <si>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</si>
  <si>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</si>
  <si>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</si>
  <si>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</si>
  <si>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</si>
  <si>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</si>
  <si>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</si>
  <si>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</si>
  <si>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</si>
  <si>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</si>
  <si>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</si>
  <si>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</si>
  <si>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</si>
  <si>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</si>
  <si>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</si>
  <si>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</si>
  <si>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</si>
  <si>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</si>
  <si>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</si>
  <si>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</si>
  <si>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</si>
  <si>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</si>
  <si>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</si>
  <si>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</si>
  <si>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</si>
  <si>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</si>
  <si>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</si>
  <si>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</si>
  <si>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</si>
  <si>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</si>
  <si>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</si>
  <si>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</si>
  <si>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</si>
  <si>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</si>
  <si>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</si>
  <si>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</si>
  <si>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</si>
  <si>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</si>
  <si>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</si>
  <si>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</si>
  <si>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</si>
  <si>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</si>
  <si>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</si>
  <si>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</si>
  <si>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</si>
  <si>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</si>
  <si>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</si>
  <si>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</si>
  <si>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</si>
  <si>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</si>
  <si>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</si>
  <si>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</si>
  <si>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</si>
  <si>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</si>
  <si>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</si>
  <si>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</si>
  <si>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</si>
  <si>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</si>
  <si>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</si>
  <si>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</si>
  <si>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</si>
  <si>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</si>
  <si>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</si>
  <si>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</si>
  <si>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</si>
  <si>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</si>
  <si>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</si>
  <si>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</si>
  <si>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</si>
  <si>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</si>
  <si>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</si>
  <si>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</si>
  <si>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</si>
  <si>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</si>
  <si>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</si>
  <si>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</si>
  <si>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</si>
  <si>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</si>
  <si>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</si>
  <si>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</si>
  <si>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</si>
  <si>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</si>
  <si>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</si>
  <si>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</si>
  <si>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</si>
  <si>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</si>
  <si>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</si>
  <si>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</si>
  <si>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</si>
  <si>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</si>
  <si>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</si>
  <si>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</si>
  <si>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</si>
  <si>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</si>
  <si>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</si>
  <si>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</si>
  <si>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</si>
  <si>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</si>
  <si>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</si>
  <si>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</si>
  <si>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</si>
  <si>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</si>
  <si>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</si>
  <si>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</si>
  <si>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</si>
  <si>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</si>
  <si>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</si>
  <si>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</si>
  <si>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</si>
  <si>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</si>
  <si>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</si>
  <si>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</si>
  <si>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</si>
  <si>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</si>
  <si>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</si>
  <si>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</si>
  <si>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</si>
  <si>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</si>
  <si>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</si>
  <si>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</si>
  <si>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</si>
  <si>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</si>
  <si>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</si>
  <si>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</si>
  <si>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</si>
  <si>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</si>
  <si>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</si>
  <si>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</si>
  <si>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</si>
  <si>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</si>
  <si>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</si>
  <si>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</si>
  <si>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</si>
  <si>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</si>
  <si>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</si>
  <si>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</si>
  <si>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</si>
  <si>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</si>
  <si>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</si>
  <si>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</si>
  <si>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</si>
  <si>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</si>
  <si>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</si>
  <si>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</si>
  <si>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</si>
  <si>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</si>
  <si>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</si>
  <si>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</si>
  <si>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</si>
  <si>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</si>
  <si>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</si>
  <si>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</si>
  <si>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</si>
  <si>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</si>
  <si>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</si>
  <si>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</si>
  <si>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</si>
  <si>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</si>
  <si>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</si>
  <si>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</si>
  <si>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</si>
  <si>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</si>
  <si>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</si>
  <si>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</si>
  <si>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</si>
  <si>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</si>
  <si>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</si>
  <si>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</si>
  <si>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</si>
  <si>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</si>
  <si>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</si>
  <si>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</si>
  <si>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</si>
  <si>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</si>
  <si>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</si>
  <si>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</si>
  <si>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</si>
  <si>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</si>
  <si>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</si>
  <si>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</si>
  <si>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</si>
  <si>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</si>
  <si>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</si>
  <si>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</si>
  <si>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</si>
  <si>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</si>
  <si>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</si>
  <si>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</si>
  <si>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</si>
  <si>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</si>
  <si>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</si>
  <si>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</si>
  <si>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</si>
  <si>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</si>
  <si>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</si>
  <si>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</si>
  <si>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</si>
  <si>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</si>
  <si>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</si>
  <si>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</si>
  <si>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</si>
  <si>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</si>
  <si>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</si>
  <si>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</si>
  <si>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</si>
  <si>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</si>
  <si>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</si>
  <si>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</si>
  <si>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</si>
  <si>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</si>
  <si>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</si>
  <si>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</si>
  <si>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</si>
  <si>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</si>
  <si>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</si>
  <si>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</si>
  <si>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</si>
  <si>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</si>
  <si>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</si>
  <si>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</si>
  <si>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</si>
  <si>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</si>
  <si>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</si>
  <si>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</si>
  <si>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</si>
  <si>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</si>
  <si>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</si>
  <si>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</si>
  <si>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</si>
  <si>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</si>
  <si>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</si>
  <si>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</si>
  <si>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</si>
  <si>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</si>
  <si>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</si>
  <si>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</si>
  <si>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</si>
  <si>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</si>
  <si>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</si>
  <si>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</si>
  <si>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</si>
  <si>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</si>
  <si>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</si>
  <si>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</si>
  <si>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</si>
  <si>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</si>
  <si>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</si>
  <si>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</si>
  <si>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</si>
  <si>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</si>
  <si>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</si>
  <si>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</si>
  <si>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</si>
  <si>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</si>
  <si>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</si>
  <si>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</si>
  <si>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</si>
  <si>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</si>
  <si>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</si>
  <si>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</si>
  <si>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</si>
  <si>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</si>
  <si>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</si>
  <si>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</si>
  <si>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</si>
  <si>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</si>
  <si>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</si>
  <si>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</si>
  <si>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</si>
  <si>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</si>
  <si>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</si>
  <si>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</si>
  <si>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</si>
  <si>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</si>
  <si>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</si>
  <si>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</si>
  <si>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</si>
  <si>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</si>
  <si>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</si>
  <si>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</si>
  <si>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</si>
  <si>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</si>
  <si>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</si>
  <si>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</si>
  <si>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</si>
  <si>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</si>
  <si>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</si>
  <si>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</si>
  <si>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</si>
  <si>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</si>
  <si>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</si>
  <si>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</si>
  <si>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</si>
  <si>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</si>
  <si>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</si>
  <si>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</si>
  <si>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</si>
  <si>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</si>
  <si>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</si>
  <si>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</si>
  <si>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</si>
  <si>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</si>
  <si>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</si>
  <si>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</si>
  <si>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</si>
  <si>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</si>
  <si>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</si>
  <si>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</si>
  <si>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</si>
  <si>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</si>
  <si>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</si>
  <si>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</si>
  <si>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</si>
  <si>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</si>
  <si>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</si>
  <si>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</si>
  <si>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</si>
  <si>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</si>
  <si>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</si>
  <si>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</si>
  <si>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</si>
  <si>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</si>
  <si>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</si>
  <si>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</si>
  <si>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</si>
  <si>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</si>
  <si>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</si>
  <si>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</si>
  <si>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</si>
  <si>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</si>
  <si>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</si>
  <si>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</si>
  <si>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</si>
  <si>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</si>
  <si>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</si>
  <si>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</si>
  <si>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</si>
  <si>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</si>
  <si>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</si>
  <si>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</si>
  <si>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</si>
  <si>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</si>
  <si>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</si>
  <si>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</si>
  <si>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</si>
  <si>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</si>
  <si>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</si>
  <si>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</si>
  <si>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</si>
  <si>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</si>
  <si>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</si>
  <si>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</si>
  <si>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</si>
  <si>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</si>
  <si>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</si>
  <si>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</si>
  <si>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</si>
  <si>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</si>
  <si>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</si>
  <si>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</si>
  <si>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</si>
  <si>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</si>
  <si>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</si>
  <si>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</si>
  <si>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</si>
  <si>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</si>
  <si>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</si>
  <si>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</si>
  <si>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</si>
  <si>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</si>
  <si>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</si>
  <si>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</si>
  <si>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</si>
  <si>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</si>
  <si>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</si>
  <si>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</si>
  <si>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</si>
  <si>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</si>
  <si>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</si>
  <si>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</si>
  <si>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</si>
  <si>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</si>
  <si>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</si>
  <si>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</si>
  <si>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</si>
  <si>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</si>
  <si>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</si>
  <si>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</si>
  <si>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</si>
  <si>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</si>
  <si>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</si>
  <si>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</si>
  <si>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</si>
  <si>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</si>
  <si>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</si>
  <si>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</si>
  <si>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</si>
  <si>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</si>
  <si>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</si>
  <si>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</si>
  <si>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</si>
  <si>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</si>
  <si>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</si>
  <si>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</si>
  <si>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</si>
  <si>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</si>
  <si>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</si>
  <si>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</si>
  <si>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</si>
  <si>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</si>
  <si>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</si>
  <si>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</si>
  <si>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</si>
  <si>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</si>
  <si>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</si>
  <si>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</si>
  <si>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</si>
  <si>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</si>
  <si>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</si>
  <si>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</si>
  <si>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</si>
  <si>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</si>
  <si>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</si>
  <si>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</si>
  <si>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</si>
  <si>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</si>
  <si>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</si>
  <si>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</si>
  <si>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</si>
  <si>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</si>
  <si>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</si>
  <si>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</si>
  <si>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</si>
  <si>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</si>
  <si>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</si>
  <si>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</si>
  <si>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</si>
  <si>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</si>
  <si>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</si>
  <si>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</si>
  <si>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</si>
  <si>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</si>
  <si>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</si>
  <si>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</si>
  <si>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</si>
  <si>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</si>
  <si>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</si>
  <si>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</si>
  <si>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</si>
  <si>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</si>
  <si>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</si>
  <si>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</si>
  <si>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</si>
  <si>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</si>
  <si>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</si>
  <si>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</si>
  <si>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</si>
  <si>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</si>
  <si>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</si>
  <si>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</si>
  <si>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</si>
  <si>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</si>
  <si>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</si>
  <si>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</si>
  <si>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</si>
  <si>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</si>
  <si>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</si>
  <si>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</si>
  <si>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</si>
  <si>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</si>
  <si>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</si>
  <si>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</si>
  <si>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</si>
  <si>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</si>
  <si>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</si>
  <si>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</si>
  <si>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</si>
  <si>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</si>
  <si>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</si>
  <si>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</si>
  <si>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</si>
  <si>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</si>
  <si>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</si>
  <si>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</si>
  <si>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</si>
  <si>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</si>
  <si>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</si>
  <si>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</si>
  <si>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</si>
  <si>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</si>
  <si>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</si>
  <si>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</si>
  <si>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</si>
  <si>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</si>
  <si>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</si>
  <si>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</si>
  <si>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</si>
  <si>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</si>
  <si>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</si>
  <si>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</si>
  <si>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</si>
  <si>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</si>
  <si>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</si>
  <si>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</si>
  <si>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</si>
  <si>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</si>
  <si>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</si>
  <si>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</si>
  <si>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</si>
  <si>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</si>
  <si>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</si>
  <si>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</si>
  <si>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</si>
  <si>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</si>
  <si>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</si>
  <si>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</si>
  <si>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</si>
  <si>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</si>
  <si>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</si>
  <si>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</si>
  <si>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</si>
  <si>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</si>
  <si>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</si>
  <si>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</si>
  <si>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</si>
  <si>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</si>
  <si>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</si>
  <si>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</si>
  <si>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</si>
  <si>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</si>
  <si>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</si>
  <si>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</si>
  <si>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</si>
  <si>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</si>
  <si>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</si>
  <si>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</si>
  <si>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</si>
  <si>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</si>
  <si>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</si>
  <si>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</si>
  <si>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</si>
  <si>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</si>
  <si>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</si>
  <si>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</si>
  <si>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</si>
  <si>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</si>
  <si>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</si>
  <si>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</si>
  <si>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</si>
  <si>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</si>
  <si>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</si>
  <si>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</si>
  <si>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</si>
  <si>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</si>
  <si>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</si>
  <si>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</si>
  <si>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</si>
  <si>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</si>
  <si>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</si>
  <si>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</si>
  <si>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</si>
  <si>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</si>
  <si>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</si>
  <si>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</si>
  <si>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</si>
  <si>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</si>
  <si>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</si>
  <si>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</si>
  <si>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</si>
  <si>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</si>
  <si>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</si>
  <si>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</si>
  <si>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</si>
  <si>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</si>
  <si>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</si>
  <si>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</si>
  <si>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</si>
  <si>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</si>
  <si>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</si>
  <si>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</si>
  <si>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</si>
  <si>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</si>
  <si>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</si>
  <si>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</si>
  <si>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</si>
  <si>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</si>
  <si>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</si>
  <si>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</si>
  <si>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</si>
  <si>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</si>
  <si>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</si>
  <si>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</si>
  <si>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</si>
  <si>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</si>
  <si>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</si>
  <si>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</si>
  <si>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</si>
  <si>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</si>
  <si>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</si>
  <si>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</si>
  <si>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</si>
  <si>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</si>
  <si>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</si>
  <si>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</si>
  <si>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</si>
  <si>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</si>
  <si>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</si>
  <si>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</si>
  <si>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</si>
  <si>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</si>
  <si>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</si>
  <si>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</si>
  <si>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</si>
  <si>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</si>
  <si>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</si>
  <si>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</si>
  <si>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</si>
  <si>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</si>
  <si>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</si>
  <si>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</si>
  <si>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</si>
  <si>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</si>
  <si>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</si>
  <si>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</si>
  <si>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</si>
  <si>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</si>
  <si>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</si>
  <si>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</si>
  <si>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</si>
  <si>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</si>
  <si>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</si>
  <si>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</si>
  <si>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</si>
  <si>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</si>
  <si>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</si>
  <si>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</si>
  <si>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</si>
  <si>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</si>
  <si>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</si>
  <si>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</si>
  <si>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</si>
  <si>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</si>
  <si>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</si>
  <si>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</si>
  <si>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</si>
  <si>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</si>
  <si>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</si>
  <si>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</si>
  <si>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</si>
  <si>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</si>
  <si>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</si>
  <si>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</si>
  <si>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</si>
  <si>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</si>
  <si>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</si>
  <si>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</si>
  <si>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</si>
  <si>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</si>
  <si>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</si>
  <si>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</si>
  <si>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</si>
  <si>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</si>
  <si>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</si>
  <si>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</si>
  <si>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</si>
  <si>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</si>
  <si>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</si>
  <si>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</si>
  <si>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</si>
  <si>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</si>
  <si>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</si>
  <si>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</si>
  <si>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</si>
  <si>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</si>
  <si>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</si>
  <si>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</si>
  <si>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</si>
  <si>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</si>
  <si>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</si>
  <si>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</si>
  <si>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</si>
  <si>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</si>
  <si>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</si>
  <si>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</si>
  <si>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</si>
  <si>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</si>
  <si>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</si>
  <si>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</si>
  <si>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</si>
  <si>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</si>
  <si>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</si>
  <si>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</si>
  <si>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</si>
  <si>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</si>
  <si>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</si>
  <si>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</si>
  <si>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</si>
  <si>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</si>
  <si>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</si>
  <si>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</si>
  <si>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</si>
  <si>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</si>
  <si>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</si>
  <si>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</si>
  <si>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</si>
  <si>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</si>
  <si>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</si>
  <si>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</si>
  <si>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</si>
  <si>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</si>
  <si>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</si>
  <si>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</si>
  <si>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</si>
  <si>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</si>
  <si>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</si>
  <si>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</si>
  <si>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</si>
  <si>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</si>
  <si>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</si>
  <si>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</si>
  <si>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</si>
  <si>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</si>
  <si>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</si>
  <si>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</si>
  <si>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</si>
  <si>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</si>
  <si>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</si>
  <si>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</si>
  <si>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</si>
  <si>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</si>
  <si>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</si>
  <si>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</si>
  <si>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</si>
  <si>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</si>
  <si>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</si>
  <si>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</si>
  <si>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</si>
  <si>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</si>
  <si>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</si>
  <si>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</si>
  <si>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</si>
  <si>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</si>
  <si>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</si>
  <si>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</si>
  <si>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</si>
  <si>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</si>
  <si>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</si>
  <si>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</si>
  <si>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</si>
  <si>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</si>
  <si>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</si>
  <si>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</si>
  <si>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</si>
  <si>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</si>
  <si>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</si>
  <si>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</si>
  <si>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</si>
  <si>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</si>
  <si>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</si>
  <si>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</si>
  <si>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</si>
  <si>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</si>
  <si>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</si>
  <si>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</si>
  <si>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</si>
  <si>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</si>
  <si>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</si>
  <si>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</si>
  <si>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</si>
  <si>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</si>
  <si>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</si>
  <si>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</si>
  <si>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</si>
  <si>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</si>
  <si>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</si>
  <si>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</si>
  <si>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</si>
  <si>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</si>
  <si>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</si>
  <si>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</si>
  <si>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</si>
  <si>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</si>
  <si>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</si>
  <si>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</si>
  <si>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</si>
  <si>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</si>
  <si>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</si>
  <si>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</si>
  <si>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</si>
  <si>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</si>
  <si>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</si>
  <si>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</si>
  <si>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</si>
  <si>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</si>
  <si>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</si>
  <si>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</si>
  <si>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</si>
  <si>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</si>
  <si>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</si>
  <si>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</si>
  <si>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</si>
  <si>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</si>
  <si>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</si>
  <si>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</si>
  <si>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</si>
  <si>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</si>
  <si>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</si>
  <si>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</si>
  <si>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</si>
  <si>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</si>
  <si>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</si>
  <si>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</si>
  <si>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</si>
  <si>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</si>
  <si>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</si>
  <si>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</si>
  <si>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</si>
  <si>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</si>
  <si>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</si>
  <si>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</si>
  <si>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</si>
  <si>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</si>
  <si>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</si>
  <si>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</si>
  <si>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</si>
  <si>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</si>
  <si>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</si>
  <si>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</si>
  <si>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</si>
  <si>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</si>
  <si>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</si>
  <si>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</si>
  <si>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</si>
  <si>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</si>
  <si>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</si>
  <si>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</si>
  <si>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</si>
  <si>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</si>
  <si>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</si>
  <si>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</si>
  <si>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</si>
  <si>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</si>
  <si>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</si>
  <si>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</si>
  <si>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</si>
  <si>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</si>
  <si>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</si>
  <si>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</si>
  <si>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</si>
  <si>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</si>
  <si>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</si>
  <si>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</si>
  <si>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</si>
  <si>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</si>
  <si>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</si>
  <si>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</si>
  <si>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</si>
  <si>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</si>
  <si>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</si>
  <si>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</si>
  <si>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</si>
  <si>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</si>
  <si>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</si>
  <si>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</si>
  <si>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</si>
  <si>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</si>
  <si>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</si>
  <si>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</si>
  <si>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</si>
  <si>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</si>
  <si>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</si>
  <si>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</si>
  <si>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</si>
  <si>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</si>
  <si>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</si>
  <si>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</si>
  <si>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</si>
  <si>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</si>
  <si>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</si>
  <si>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</si>
  <si>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</si>
  <si>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</si>
  <si>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</si>
  <si>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</si>
  <si>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</si>
  <si>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</si>
  <si>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</si>
  <si>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</si>
  <si>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</si>
  <si>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</si>
  <si>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</si>
  <si>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</si>
  <si>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</si>
  <si>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</si>
  <si>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</si>
  <si>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</si>
  <si>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</si>
  <si>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</si>
  <si>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</si>
  <si>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</si>
  <si>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</si>
  <si>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</si>
  <si>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</si>
  <si>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</si>
  <si>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</si>
  <si>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</si>
  <si>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</si>
  <si>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</si>
  <si>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</si>
  <si>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</si>
  <si>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</si>
  <si>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</si>
  <si>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</si>
  <si>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</si>
  <si>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</si>
  <si>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</si>
  <si>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</si>
  <si>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</si>
  <si>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</si>
  <si>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</si>
  <si>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</si>
  <si>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</si>
  <si>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</si>
  <si>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</si>
  <si>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</si>
  <si>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</si>
  <si>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</si>
  <si>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</si>
  <si>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</si>
  <si>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</si>
  <si>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</si>
  <si>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</si>
  <si>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</si>
  <si>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</si>
  <si>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</si>
  <si>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</si>
  <si>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</si>
  <si>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</si>
  <si>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</si>
  <si>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</si>
  <si>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</si>
  <si>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</si>
  <si>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</si>
  <si>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</si>
  <si>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</si>
  <si>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</si>
  <si>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</si>
  <si>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</si>
  <si>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</si>
  <si>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</si>
  <si>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</si>
  <si>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</si>
  <si>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</si>
  <si>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</si>
  <si>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</si>
  <si>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</si>
  <si>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</si>
  <si>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</si>
  <si>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</si>
  <si>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</si>
  <si>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</si>
  <si>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</si>
  <si>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</si>
  <si>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</si>
  <si>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</si>
  <si>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</si>
  <si>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</si>
  <si>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</si>
  <si>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</si>
  <si>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</si>
  <si>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</si>
  <si>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</si>
  <si>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</si>
  <si>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</si>
  <si>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</si>
  <si>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</si>
  <si>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</si>
  <si>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</si>
  <si>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</si>
  <si>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</si>
  <si>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</si>
  <si>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</si>
  <si>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</si>
  <si>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</si>
  <si>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</si>
  <si>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</si>
  <si>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</si>
  <si>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</si>
  <si>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</si>
  <si>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</si>
  <si>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</si>
  <si>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</si>
  <si>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</si>
  <si>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</si>
  <si>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</si>
  <si>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</si>
  <si>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</si>
  <si>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</si>
  <si>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</si>
  <si>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</si>
  <si>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</si>
  <si>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</si>
  <si>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</si>
  <si>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</si>
  <si>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</si>
  <si>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</si>
  <si>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</si>
  <si>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</si>
  <si>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</si>
  <si>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</si>
  <si>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</si>
  <si>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</si>
  <si>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</si>
  <si>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</si>
  <si>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</si>
  <si>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</si>
  <si>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</si>
  <si>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</si>
  <si>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</si>
  <si>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</si>
  <si>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</si>
  <si>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</si>
  <si>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</si>
  <si>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</si>
  <si>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</si>
  <si>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</si>
  <si>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</si>
  <si>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</si>
  <si>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</si>
  <si>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</si>
  <si>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</si>
  <si>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</si>
  <si>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</si>
  <si>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</si>
  <si>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</si>
  <si>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</si>
  <si>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</si>
  <si>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</si>
  <si>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</si>
  <si>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</si>
  <si>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</si>
  <si>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</si>
  <si>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</si>
  <si>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</si>
  <si>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</si>
  <si>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</si>
  <si>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</si>
  <si>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</si>
  <si>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</si>
  <si>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</si>
  <si>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</si>
  <si>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</si>
  <si>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</si>
  <si>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</si>
  <si>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</si>
  <si>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</si>
  <si>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</si>
  <si>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</si>
  <si>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</si>
  <si>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</si>
  <si>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</si>
  <si>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</si>
  <si>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</si>
  <si>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</si>
  <si>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</si>
  <si>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</si>
  <si>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</si>
  <si>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</si>
  <si>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</si>
  <si>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</si>
  <si>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</si>
  <si>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</si>
  <si>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</si>
  <si>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</si>
  <si>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</si>
  <si>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</si>
  <si>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</si>
  <si>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</si>
  <si>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</si>
  <si>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</si>
  <si>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</si>
  <si>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</si>
  <si>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</si>
  <si>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</si>
  <si>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</si>
  <si>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</si>
  <si>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</si>
  <si>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</si>
  <si>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</si>
  <si>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</si>
  <si>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</si>
  <si>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</si>
  <si>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</si>
  <si>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</si>
  <si>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</si>
  <si>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</si>
  <si>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</si>
  <si>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</si>
  <si>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</si>
  <si>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</si>
  <si>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</si>
  <si>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</si>
  <si>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</si>
  <si>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</si>
  <si>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</si>
  <si>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</si>
  <si>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</si>
  <si>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</si>
  <si>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</si>
  <si>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</si>
  <si>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</si>
  <si>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</si>
  <si>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</si>
  <si>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</si>
  <si>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</si>
  <si>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</si>
  <si>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</si>
  <si>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</si>
  <si>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</si>
  <si>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</si>
  <si>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</si>
  <si>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</si>
  <si>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</si>
  <si>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</si>
  <si>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</si>
  <si>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</si>
  <si>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</si>
  <si>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</si>
  <si>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</si>
  <si>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</si>
  <si>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</si>
  <si>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</si>
  <si>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</si>
  <si>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</si>
  <si>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</si>
  <si>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</si>
  <si>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</si>
  <si>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</si>
  <si>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</si>
  <si>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</si>
  <si>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</si>
  <si>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</si>
  <si>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</si>
  <si>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</si>
  <si>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</si>
  <si>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</si>
  <si>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</si>
  <si>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</si>
  <si>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</si>
  <si>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</si>
  <si>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</si>
  <si>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</si>
  <si>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</si>
  <si>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</si>
  <si>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</si>
  <si>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</si>
  <si>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</si>
  <si>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</si>
  <si>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</si>
  <si>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</si>
  <si>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</si>
  <si>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</si>
  <si>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</si>
  <si>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</si>
  <si>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</si>
  <si>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</si>
  <si>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</si>
  <si>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</si>
  <si>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</si>
  <si>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</si>
  <si>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</si>
  <si>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</si>
  <si>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</si>
  <si>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</si>
  <si>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</si>
  <si>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</si>
  <si>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</si>
  <si>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</si>
  <si>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</si>
  <si>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</si>
  <si>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</si>
  <si>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</si>
  <si>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</si>
  <si>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</si>
  <si>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</si>
  <si>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</si>
  <si>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</si>
  <si>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</si>
  <si>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</si>
  <si>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</si>
  <si>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</si>
  <si>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</si>
  <si>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</si>
  <si>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</si>
  <si>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</si>
  <si>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</si>
  <si>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</si>
  <si>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</si>
  <si>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</si>
  <si>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</si>
  <si>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</si>
  <si>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</si>
  <si>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</si>
  <si>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</si>
  <si>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</si>
  <si>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</si>
  <si>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</si>
  <si>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</si>
  <si>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</si>
  <si>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</si>
  <si>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</si>
  <si>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</si>
  <si>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</si>
  <si>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</si>
  <si>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</si>
  <si>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</si>
  <si>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</si>
  <si>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</si>
  <si>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</si>
  <si>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</si>
  <si>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</si>
  <si>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</si>
  <si>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</si>
  <si>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</si>
  <si>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</si>
  <si>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</si>
  <si>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</si>
  <si>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</si>
  <si>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</si>
  <si>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</si>
  <si>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</si>
  <si>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</si>
  <si>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</si>
  <si>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</si>
  <si>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</si>
  <si>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</si>
  <si>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</si>
  <si>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</si>
  <si>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</si>
  <si>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</si>
  <si>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</si>
  <si>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</si>
  <si>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</si>
  <si>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</si>
  <si>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</si>
  <si>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</si>
  <si>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</si>
  <si>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</si>
  <si>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</si>
  <si>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</si>
  <si>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</si>
  <si>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</si>
  <si>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</si>
  <si>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</si>
  <si>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</si>
  <si>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</si>
  <si>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</si>
  <si>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</si>
  <si>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</si>
  <si>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</si>
  <si>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</si>
  <si>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</si>
  <si>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</si>
  <si>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</si>
  <si>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</si>
  <si>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</si>
  <si>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</si>
  <si>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</si>
  <si>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</si>
  <si>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</si>
  <si>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</si>
  <si>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</si>
  <si>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</si>
  <si>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</si>
  <si>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</si>
  <si>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</si>
  <si>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</si>
  <si>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</si>
  <si>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</si>
  <si>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</si>
  <si>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</si>
  <si>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</si>
  <si>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</si>
  <si>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</si>
  <si>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</si>
  <si>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</si>
  <si>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</si>
  <si>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</si>
  <si>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</si>
  <si>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</si>
  <si>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</si>
  <si>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</si>
  <si>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</si>
  <si>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</si>
  <si>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</si>
  <si>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</si>
  <si>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</si>
  <si>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</si>
  <si>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</si>
  <si>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</si>
  <si>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</si>
  <si>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</si>
  <si>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</si>
  <si>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</si>
  <si>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</si>
  <si>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</si>
  <si>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</si>
  <si>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</si>
  <si>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</si>
  <si>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</si>
  <si>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</si>
  <si>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</si>
  <si>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</si>
  <si>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</si>
  <si>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</si>
  <si>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</si>
  <si>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</si>
  <si>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</si>
  <si>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</si>
  <si>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</si>
  <si>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</si>
  <si>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</si>
  <si>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</si>
  <si>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</si>
  <si>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</si>
  <si>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</si>
  <si>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</si>
  <si>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</si>
  <si>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</si>
  <si>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</si>
  <si>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</si>
  <si>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</si>
  <si>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</si>
  <si>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</si>
  <si>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</si>
  <si>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</si>
  <si>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</si>
  <si>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</si>
  <si>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</si>
  <si>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</si>
  <si>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</si>
  <si>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</si>
  <si>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</si>
  <si>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</si>
  <si>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</si>
  <si>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</si>
  <si>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</si>
  <si>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</si>
  <si>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</si>
  <si>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</si>
  <si>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</si>
  <si>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</si>
  <si>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</si>
  <si>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</si>
  <si>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</si>
  <si>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</si>
  <si>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</si>
  <si>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</si>
  <si>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</si>
  <si>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</si>
  <si>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</si>
  <si>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</si>
  <si>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</si>
  <si>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</si>
  <si>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</si>
  <si>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</si>
  <si>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</si>
  <si>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</si>
  <si>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</si>
  <si>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</si>
  <si>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</si>
  <si>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</si>
  <si>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</si>
  <si>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</si>
  <si>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</si>
  <si>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</si>
  <si>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</si>
  <si>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</si>
  <si>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</si>
  <si>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</si>
  <si>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</si>
  <si>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</si>
  <si>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</si>
  <si>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</si>
  <si>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</si>
  <si>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</si>
  <si>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</si>
  <si>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</si>
  <si>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</si>
  <si>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</si>
  <si>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</si>
  <si>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</si>
  <si>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</si>
  <si>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</si>
  <si>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</si>
  <si>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</si>
  <si>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</si>
  <si>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</si>
  <si>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</si>
  <si>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</si>
  <si>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</si>
  <si>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</si>
  <si>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</si>
  <si>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</si>
  <si>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</si>
  <si>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</si>
  <si>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</si>
  <si>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</si>
  <si>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</si>
  <si>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</si>
  <si>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</si>
  <si>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</si>
  <si>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</si>
  <si>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</si>
  <si>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</si>
  <si>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</si>
  <si>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</si>
  <si>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</si>
  <si>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</si>
  <si>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</si>
  <si>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</si>
  <si>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</si>
  <si>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</si>
  <si>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</si>
  <si>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</si>
  <si>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</si>
  <si>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</si>
  <si>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</si>
  <si>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</si>
  <si>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</si>
  <si>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</si>
  <si>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</si>
  <si>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</si>
  <si>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</si>
  <si>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</si>
  <si>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</si>
  <si>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</si>
  <si>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</si>
  <si>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</si>
  <si>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</si>
  <si>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</si>
  <si>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</si>
  <si>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</si>
  <si>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</si>
  <si>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</si>
  <si>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</si>
  <si>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</si>
  <si>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</si>
  <si>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</si>
  <si>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</si>
  <si>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</si>
  <si>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</si>
  <si>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</si>
  <si>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</si>
  <si>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</si>
  <si>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</si>
  <si>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</si>
  <si>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</si>
  <si>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</si>
  <si>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</si>
  <si>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</si>
  <si>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</si>
  <si>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</si>
  <si>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</si>
  <si>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</si>
  <si>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</si>
  <si>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</si>
  <si>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</si>
  <si>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</si>
  <si>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</si>
  <si>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</si>
  <si>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</si>
  <si>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</si>
  <si>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</si>
  <si>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</si>
  <si>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</si>
  <si>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</si>
  <si>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</si>
  <si>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</si>
  <si>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</si>
  <si>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</si>
  <si>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</si>
  <si>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</si>
  <si>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</si>
  <si>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</si>
  <si>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</si>
  <si>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</si>
  <si>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</si>
  <si>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</si>
  <si>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</si>
  <si>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</si>
  <si>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</si>
  <si>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</si>
  <si>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</si>
  <si>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</si>
  <si>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</si>
  <si>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</si>
  <si>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</si>
  <si>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</si>
  <si>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</si>
  <si>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</si>
  <si>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</si>
  <si>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</si>
  <si>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</si>
  <si>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</si>
  <si>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</si>
  <si>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</si>
  <si>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</si>
  <si>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</si>
  <si>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</si>
  <si>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</si>
  <si>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</si>
  <si>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</si>
  <si>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</si>
  <si>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</si>
  <si>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</si>
  <si>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</si>
  <si>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</si>
  <si>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</si>
  <si>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</si>
  <si>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</si>
  <si>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</si>
  <si>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</si>
  <si>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</si>
  <si>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</si>
  <si>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</si>
  <si>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</si>
  <si>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</si>
  <si>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</si>
  <si>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</si>
  <si>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</si>
  <si>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</si>
  <si>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</si>
  <si>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</si>
  <si>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</si>
  <si>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</si>
  <si>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</si>
  <si>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</si>
  <si>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</si>
  <si>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</si>
  <si>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</si>
  <si>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</si>
  <si>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</si>
  <si>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</si>
  <si>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</si>
  <si>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</si>
  <si>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</si>
  <si>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</si>
  <si>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</si>
  <si>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</si>
  <si>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</si>
  <si>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</si>
  <si>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</si>
  <si>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</si>
  <si>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</si>
  <si>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</si>
  <si>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</si>
  <si>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</si>
  <si>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</si>
  <si>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</si>
  <si>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</si>
  <si>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</si>
  <si>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</si>
  <si>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</si>
  <si>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</si>
  <si>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</si>
  <si>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</si>
  <si>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</si>
  <si>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</si>
  <si>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</si>
  <si>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</si>
  <si>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</si>
  <si>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</si>
  <si>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</si>
  <si>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</si>
  <si>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</si>
  <si>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</si>
  <si>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</si>
  <si>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</si>
  <si>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</si>
  <si>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</si>
  <si>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</si>
  <si>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</si>
  <si>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</si>
  <si>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</si>
  <si>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</si>
  <si>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</si>
  <si>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</si>
  <si>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</si>
  <si>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</si>
  <si>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</si>
  <si>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</si>
  <si>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</si>
  <si>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</si>
  <si>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</si>
  <si>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</si>
  <si>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</si>
  <si>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</si>
  <si>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</si>
  <si>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</si>
  <si>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</si>
  <si>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</si>
  <si>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</si>
  <si>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</si>
  <si>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</si>
  <si>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</si>
  <si>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</si>
  <si>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</si>
  <si>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</si>
  <si>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</si>
  <si>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</si>
  <si>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</si>
  <si>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</si>
  <si>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</si>
  <si>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</si>
  <si>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</si>
  <si>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</si>
  <si>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</si>
  <si>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</si>
  <si>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</si>
  <si>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</si>
  <si>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</si>
  <si>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</si>
  <si>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</si>
  <si>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</si>
  <si>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</si>
  <si>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</si>
  <si>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</si>
  <si>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</si>
  <si>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</si>
  <si>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</si>
  <si>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</si>
  <si>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</si>
  <si>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</si>
  <si>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</si>
  <si>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</si>
  <si>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</si>
  <si>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</si>
  <si>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</si>
  <si>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</si>
  <si>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</si>
  <si>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</si>
  <si>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</si>
  <si>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</si>
  <si>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</si>
  <si>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</si>
  <si>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</si>
  <si>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</si>
  <si>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</si>
  <si>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</si>
  <si>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</si>
  <si>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</si>
  <si>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</si>
  <si>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</si>
  <si>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</si>
  <si>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</si>
  <si>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</si>
  <si>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</si>
  <si>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</si>
  <si>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</si>
  <si>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</si>
  <si>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</si>
  <si>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</si>
  <si>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</si>
  <si>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</si>
  <si>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</si>
  <si>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</si>
  <si>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</si>
  <si>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</si>
  <si>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</si>
  <si>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</si>
  <si>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</si>
  <si>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</si>
  <si>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</si>
  <si>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</si>
  <si>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</si>
  <si>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</si>
  <si>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</si>
  <si>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</si>
  <si>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</si>
  <si>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</si>
  <si>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</si>
  <si>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</si>
  <si>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</si>
  <si>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</si>
  <si>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</si>
  <si>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</si>
  <si>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</si>
  <si>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</si>
  <si>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</si>
  <si>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</si>
  <si>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</si>
  <si>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</si>
  <si>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</si>
  <si>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</si>
  <si>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</si>
  <si>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</si>
  <si>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</si>
  <si>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</si>
  <si>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</si>
  <si>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</si>
  <si>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</si>
  <si>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</si>
  <si>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</si>
  <si>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</si>
  <si>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</si>
  <si>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</si>
  <si>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</si>
  <si>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</si>
  <si>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</si>
  <si>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</si>
  <si>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</si>
  <si>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</si>
  <si>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</si>
  <si>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</si>
  <si>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</si>
  <si>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</si>
  <si>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</si>
  <si>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</si>
  <si>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</si>
  <si>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</si>
  <si>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</si>
  <si>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</si>
  <si>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</si>
  <si>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</si>
  <si>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</si>
  <si>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</si>
  <si>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</si>
  <si>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</si>
  <si>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</si>
  <si>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</si>
  <si>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</si>
  <si>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</si>
  <si>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</si>
  <si>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</si>
  <si>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</si>
  <si>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</si>
  <si>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</si>
  <si>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</si>
  <si>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</si>
  <si>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</si>
  <si>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</si>
  <si>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</si>
  <si>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</si>
  <si>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</si>
  <si>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</si>
  <si>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</si>
  <si>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</si>
  <si>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</si>
  <si>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</si>
  <si>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</si>
  <si>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</si>
  <si>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</si>
  <si>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</si>
  <si>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</si>
  <si>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</si>
  <si>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</si>
  <si>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</si>
  <si>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</si>
  <si>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</si>
  <si>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</si>
  <si>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</si>
  <si>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</si>
  <si>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</si>
  <si>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</si>
  <si>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</si>
  <si>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</si>
  <si>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</si>
  <si>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</si>
  <si>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</si>
  <si>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</si>
  <si>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</si>
  <si>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</si>
  <si>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</si>
  <si>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</si>
  <si>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</si>
  <si>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</si>
  <si>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</si>
  <si>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</si>
  <si>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</si>
  <si>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</si>
  <si>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</si>
  <si>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</si>
  <si>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</si>
  <si>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</si>
  <si>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</si>
  <si>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</si>
  <si>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</si>
  <si>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</si>
  <si>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</si>
  <si>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</si>
  <si>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</si>
  <si>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</si>
  <si>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</si>
  <si>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</si>
  <si>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</si>
  <si>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</si>
  <si>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</si>
  <si>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</si>
  <si>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</si>
  <si>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</si>
  <si>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</si>
  <si>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</si>
  <si>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</si>
  <si>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</si>
  <si>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</si>
  <si>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</si>
  <si>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</si>
  <si>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</si>
  <si>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</si>
  <si>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</si>
  <si>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</si>
  <si>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</si>
  <si>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</si>
  <si>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</si>
  <si>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</si>
  <si>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</si>
  <si>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</si>
  <si>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</si>
  <si>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</si>
  <si>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</si>
  <si>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</si>
  <si>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</si>
  <si>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</si>
  <si>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</si>
  <si>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</si>
  <si>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</si>
  <si>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</si>
  <si>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</si>
  <si>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</si>
  <si>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</si>
  <si>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</si>
  <si>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</si>
  <si>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</si>
  <si>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</si>
  <si>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</si>
  <si>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</si>
  <si>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</si>
  <si>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</si>
  <si>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</si>
  <si>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</si>
  <si>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</si>
  <si>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</si>
  <si>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</si>
  <si>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</si>
  <si>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</si>
  <si>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</si>
  <si>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</si>
  <si>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</si>
  <si>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</si>
  <si>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</si>
  <si>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</si>
  <si>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</si>
  <si>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</si>
  <si>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</si>
  <si>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</si>
  <si>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</si>
  <si>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</si>
  <si>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</si>
  <si>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</si>
  <si>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</si>
  <si>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</si>
  <si>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</si>
  <si>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</si>
  <si>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</si>
  <si>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</si>
  <si>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</si>
  <si>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</si>
  <si>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</si>
  <si>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</si>
  <si>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</si>
  <si>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</si>
  <si>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</si>
  <si>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</si>
  <si>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</si>
  <si>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</si>
  <si>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</si>
  <si>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</si>
  <si>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</si>
  <si>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</si>
  <si>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</si>
  <si>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</si>
  <si>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</si>
  <si>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</si>
  <si>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</si>
  <si>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</si>
  <si>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</si>
  <si>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</si>
  <si>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</si>
  <si>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</si>
  <si>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</si>
  <si>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</si>
  <si>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</si>
  <si>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</si>
  <si>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</si>
  <si>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</si>
  <si>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</si>
  <si>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</si>
  <si>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</si>
  <si>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</si>
  <si>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</si>
  <si>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</si>
  <si>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</si>
  <si>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</si>
  <si>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</si>
  <si>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</si>
  <si>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</si>
  <si>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</si>
  <si>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</si>
  <si>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</si>
  <si>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</si>
  <si>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</si>
  <si>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</si>
  <si>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</si>
  <si>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</si>
  <si>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</si>
  <si>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</si>
  <si>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</si>
  <si>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</si>
  <si>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</si>
  <si>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</si>
  <si>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</si>
  <si>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</si>
  <si>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</si>
  <si>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</si>
  <si>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</si>
  <si>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</si>
  <si>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</si>
  <si>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</si>
  <si>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</si>
  <si>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</si>
  <si>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</si>
  <si>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</si>
  <si>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</si>
  <si>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</si>
  <si>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</si>
  <si>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</si>
  <si>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</si>
  <si>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</si>
  <si>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</si>
  <si>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</si>
  <si>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</si>
  <si>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</si>
  <si>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</si>
  <si>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</si>
  <si>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</si>
  <si>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</si>
  <si>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</si>
  <si>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</si>
  <si>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</si>
  <si>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</si>
  <si>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</si>
  <si>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</si>
  <si>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</si>
  <si>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</si>
  <si>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</si>
  <si>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</si>
  <si>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</si>
  <si>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</si>
  <si>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</si>
  <si>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</si>
  <si>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</si>
  <si>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</si>
  <si>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</si>
  <si>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</si>
  <si>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</si>
  <si>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</si>
  <si>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</si>
  <si>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</si>
  <si>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</si>
  <si>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</si>
  <si>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</si>
  <si>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</si>
  <si>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</si>
  <si>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</si>
  <si>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</si>
  <si>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</si>
  <si>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</si>
  <si>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</si>
  <si>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</si>
  <si>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</si>
  <si>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</si>
  <si>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</si>
  <si>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</si>
  <si>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</si>
  <si>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</si>
  <si>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</si>
  <si>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</si>
  <si>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</si>
  <si>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</si>
  <si>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</si>
  <si>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</si>
  <si>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</si>
  <si>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</si>
  <si>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</si>
  <si>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</si>
  <si>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</si>
  <si>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</si>
  <si>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</si>
  <si>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</si>
  <si>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</si>
  <si>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</si>
  <si>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</si>
  <si>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</si>
  <si>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</si>
  <si>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</si>
  <si>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</si>
  <si>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</si>
  <si>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</si>
  <si>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</si>
  <si>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</si>
  <si>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</si>
  <si>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</si>
  <si>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</si>
  <si>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</si>
  <si>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</si>
  <si>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</si>
  <si>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</si>
  <si>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</si>
  <si>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</si>
  <si>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</si>
  <si>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</si>
  <si>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</si>
  <si>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</si>
  <si>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</si>
  <si>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</si>
  <si>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</si>
  <si>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</si>
  <si>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</si>
  <si>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</si>
  <si>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</si>
  <si>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</si>
  <si>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</si>
  <si>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</si>
  <si>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</si>
  <si>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</si>
  <si>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</si>
  <si>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</si>
  <si>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</si>
  <si>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</si>
  <si>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</si>
  <si>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</si>
  <si>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</si>
  <si>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</si>
  <si>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</si>
  <si>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</si>
  <si>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</si>
  <si>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</si>
  <si>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</si>
  <si>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</si>
  <si>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</si>
  <si>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</si>
  <si>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</si>
  <si>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</si>
  <si>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</si>
  <si>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</si>
  <si>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</si>
  <si>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</si>
  <si>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</si>
  <si>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</si>
  <si>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</si>
  <si>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</si>
  <si>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</si>
  <si>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</si>
  <si>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</si>
  <si>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</si>
  <si>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</si>
  <si>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</si>
  <si>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</si>
  <si>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</si>
  <si>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</si>
  <si>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</si>
  <si>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</si>
  <si>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</si>
  <si>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</si>
  <si>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</si>
  <si>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</si>
  <si>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</si>
  <si>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</si>
  <si>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</si>
  <si>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</si>
  <si>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</si>
  <si>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</si>
  <si>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</si>
  <si>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</si>
  <si>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</si>
  <si>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</si>
  <si>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</si>
  <si>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</si>
  <si>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</si>
  <si>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</si>
  <si>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</si>
  <si>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</si>
  <si>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</si>
  <si>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</si>
  <si>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</si>
  <si>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</si>
  <si>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</si>
  <si>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</si>
  <si>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</si>
  <si>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</si>
  <si>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</si>
  <si>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</si>
  <si>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</si>
  <si>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</si>
  <si>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</si>
  <si>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</si>
  <si>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</si>
  <si>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</si>
  <si>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</si>
  <si>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</si>
  <si>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</si>
  <si>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</si>
  <si>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</si>
  <si>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</si>
  <si>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</si>
  <si>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</si>
  <si>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</si>
  <si>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</si>
  <si>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</si>
  <si>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</si>
  <si>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</si>
  <si>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</si>
  <si>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</si>
  <si>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</si>
  <si>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</si>
  <si>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</si>
  <si>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</si>
  <si>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</si>
  <si>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</si>
  <si>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</si>
  <si>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</si>
  <si>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</si>
  <si>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</si>
  <si>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</si>
  <si>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</si>
  <si>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</si>
  <si>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</si>
  <si>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</si>
  <si>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</si>
  <si>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</si>
  <si>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</si>
  <si>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</si>
  <si>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</si>
  <si>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</si>
  <si>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</si>
  <si>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</si>
  <si>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</si>
  <si>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</si>
  <si>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</si>
  <si>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</si>
  <si>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</si>
  <si>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</si>
  <si>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</si>
  <si>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</si>
  <si>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</si>
  <si>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</si>
  <si>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</si>
  <si>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</si>
  <si>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</si>
  <si>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</si>
  <si>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</si>
  <si>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</si>
  <si>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</si>
  <si>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</si>
  <si>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</si>
  <si>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</si>
  <si>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</si>
  <si>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</si>
  <si>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</si>
  <si>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</si>
  <si>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</si>
  <si>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</si>
  <si>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</si>
  <si>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</si>
  <si>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</si>
  <si>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</si>
  <si>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</si>
  <si>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</si>
  <si>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</si>
  <si>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</si>
  <si>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</si>
  <si>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</si>
  <si>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</si>
  <si>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</si>
  <si>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</si>
  <si>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</si>
  <si>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</si>
  <si>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</si>
  <si>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</si>
  <si>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</si>
  <si>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</si>
  <si>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</si>
  <si>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</si>
  <si>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</si>
  <si>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</si>
  <si>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</si>
  <si>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</si>
  <si>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</si>
  <si>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</si>
  <si>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</si>
  <si>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</si>
  <si>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</si>
  <si>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</si>
  <si>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</si>
  <si>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</si>
  <si>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</si>
  <si>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</si>
  <si>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</si>
  <si>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</si>
  <si>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</si>
  <si>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</si>
  <si>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</si>
  <si>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</si>
  <si>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</si>
  <si>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</si>
  <si>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</si>
  <si>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</si>
  <si>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</si>
  <si>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</si>
  <si>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</si>
  <si>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</si>
  <si>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</si>
  <si>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</si>
  <si>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</si>
  <si>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</si>
  <si>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</si>
  <si>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</si>
  <si>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</si>
  <si>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</si>
  <si>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</si>
  <si>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</si>
  <si>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</si>
  <si>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</si>
  <si>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</si>
  <si>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</si>
  <si>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</si>
  <si>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</si>
  <si>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</si>
  <si>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</si>
  <si>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</si>
  <si>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</si>
  <si>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</si>
  <si>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</si>
  <si>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</si>
  <si>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</si>
  <si>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</si>
  <si>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</si>
  <si>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</si>
  <si>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</si>
  <si>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</si>
  <si>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</si>
  <si>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</si>
  <si>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</si>
  <si>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</si>
  <si>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</si>
  <si>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</si>
  <si>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</si>
  <si>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</si>
  <si>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</si>
  <si>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</si>
  <si>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</si>
  <si>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</si>
  <si>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</si>
  <si>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</si>
  <si>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</si>
  <si>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</si>
  <si>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</si>
  <si>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</si>
  <si>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</si>
  <si>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</si>
  <si>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</si>
  <si>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</si>
  <si>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</si>
  <si>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</si>
  <si>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</si>
  <si>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</si>
  <si>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</si>
  <si>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</si>
  <si>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</si>
  <si>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</si>
  <si>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</si>
  <si>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</si>
  <si>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</si>
  <si>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</si>
  <si>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</si>
  <si>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</si>
  <si>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</si>
  <si>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</si>
  <si>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</si>
  <si>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</si>
  <si>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</si>
  <si>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</si>
  <si>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</si>
  <si>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</si>
  <si>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</si>
  <si>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</si>
  <si>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</si>
  <si>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</si>
  <si>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</si>
  <si>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</si>
  <si>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</si>
  <si>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</si>
  <si>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</si>
  <si>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</si>
  <si>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</si>
  <si>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</si>
  <si>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</si>
  <si>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</si>
  <si>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</si>
  <si>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</si>
  <si>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</si>
  <si>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</si>
  <si>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</si>
  <si>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</si>
  <si>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</si>
  <si>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</si>
  <si>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</si>
  <si>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</si>
  <si>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</si>
  <si>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</si>
  <si>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</si>
  <si>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</si>
  <si>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</si>
  <si>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</si>
  <si>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</si>
  <si>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</si>
  <si>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</si>
  <si>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</si>
  <si>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</si>
  <si>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</si>
  <si>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</si>
  <si>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</si>
  <si>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</si>
  <si>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</si>
  <si>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</si>
  <si>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</si>
  <si>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</si>
  <si>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</si>
  <si>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</si>
  <si>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</si>
  <si>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</si>
  <si>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</si>
  <si>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</si>
  <si>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</si>
  <si>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</si>
  <si>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</si>
  <si>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</si>
  <si>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</si>
  <si>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</si>
  <si>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</si>
  <si>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</si>
  <si>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</si>
  <si>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</si>
  <si>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</si>
  <si>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</si>
  <si>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</si>
  <si>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</si>
  <si>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</si>
  <si>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</si>
  <si>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</si>
  <si>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</si>
  <si>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</si>
  <si>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</si>
  <si>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</si>
  <si>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</si>
  <si>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</si>
  <si>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</si>
  <si>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</si>
  <si>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</si>
  <si>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</si>
  <si>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</si>
  <si>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</si>
  <si>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</si>
  <si>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</si>
  <si>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</si>
  <si>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</si>
  <si>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</si>
  <si>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</si>
  <si>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</si>
  <si>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</si>
  <si>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</si>
  <si>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</si>
  <si>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</si>
  <si>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</si>
  <si>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</si>
  <si>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</si>
  <si>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</si>
  <si>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</si>
  <si>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</si>
  <si>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</si>
  <si>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</si>
  <si>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</si>
  <si>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</si>
  <si>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</si>
  <si>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</si>
  <si>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</si>
  <si>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</si>
  <si>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</si>
  <si>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</si>
  <si>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</si>
  <si>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</si>
  <si>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</si>
  <si>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</si>
  <si>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</si>
  <si>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</si>
  <si>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</si>
  <si>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</si>
  <si>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</si>
  <si>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</si>
  <si>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</si>
  <si>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</si>
  <si>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</si>
  <si>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</si>
  <si>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</si>
  <si>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</si>
  <si>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</si>
  <si>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</si>
  <si>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</si>
  <si>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</si>
  <si>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</si>
  <si>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</si>
  <si>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</si>
  <si>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</si>
  <si>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</si>
  <si>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</si>
  <si>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</si>
  <si>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</si>
  <si>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</si>
  <si>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</si>
  <si>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</si>
  <si>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</si>
  <si>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</si>
  <si>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</si>
  <si>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</si>
  <si>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</si>
  <si>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</si>
  <si>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</si>
  <si>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</si>
  <si>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</si>
  <si>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</si>
  <si>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</si>
  <si>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</si>
  <si>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</si>
  <si>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</si>
  <si>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</si>
  <si>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</si>
  <si>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</si>
  <si>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</si>
  <si>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</si>
  <si>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</si>
  <si>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</si>
  <si>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</si>
  <si>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</si>
  <si>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</si>
  <si>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</si>
  <si>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</si>
  <si>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</si>
  <si>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</si>
  <si>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</si>
  <si>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</si>
  <si>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</si>
  <si>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</si>
  <si>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</si>
  <si>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</si>
  <si>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</si>
  <si>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</si>
  <si>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</si>
  <si>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</si>
  <si>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</si>
  <si>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</si>
  <si>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</si>
  <si>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</si>
  <si>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</si>
  <si>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</si>
  <si>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</si>
  <si>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</si>
  <si>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</si>
  <si>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</si>
  <si>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</si>
  <si>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</si>
  <si>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</si>
  <si>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</si>
  <si>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</si>
  <si>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</si>
  <si>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</si>
  <si>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</si>
  <si>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</si>
  <si>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</si>
  <si>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</si>
  <si>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</si>
  <si>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</si>
  <si>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</si>
  <si>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</si>
  <si>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</si>
  <si>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</si>
  <si>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</si>
  <si>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</si>
  <si>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</si>
  <si>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</si>
  <si>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</si>
  <si>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</si>
  <si>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</si>
  <si>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</si>
  <si>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</si>
  <si>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</si>
  <si>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</si>
  <si>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</si>
  <si>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</si>
  <si>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</si>
  <si>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</si>
  <si>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</si>
  <si>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</si>
  <si>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</si>
  <si>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</si>
  <si>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</si>
  <si>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</si>
  <si>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</si>
  <si>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</si>
  <si>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</si>
  <si>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</si>
  <si>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</si>
  <si>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</si>
  <si>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</si>
  <si>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</si>
  <si>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</si>
  <si>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</si>
  <si>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</si>
  <si>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</si>
  <si>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</si>
  <si>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</si>
  <si>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</si>
  <si>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</si>
  <si>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</si>
  <si>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</si>
  <si>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</si>
  <si>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</si>
  <si>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</si>
  <si>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</si>
  <si>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</si>
  <si>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</si>
  <si>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</si>
  <si>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</si>
  <si>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</si>
  <si>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</si>
  <si>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</si>
  <si>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</si>
  <si>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</si>
  <si>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</si>
  <si>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</si>
  <si>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</si>
  <si>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</si>
  <si>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</si>
  <si>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</si>
  <si>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</si>
  <si>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</si>
  <si>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</si>
  <si>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</si>
  <si>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</si>
  <si>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</si>
  <si>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</si>
  <si>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</si>
  <si>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</si>
  <si>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</si>
  <si>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</si>
  <si>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</si>
  <si>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</si>
  <si>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</si>
  <si>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</si>
  <si>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</si>
  <si>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</si>
  <si>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</si>
  <si>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</si>
  <si>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</si>
  <si>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</si>
  <si>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</si>
  <si>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</si>
  <si>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</si>
  <si>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</si>
  <si>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</si>
  <si>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</si>
  <si>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</si>
  <si>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</si>
  <si>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</si>
  <si>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</si>
  <si>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</si>
  <si>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</si>
  <si>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</si>
  <si>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</si>
  <si>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</si>
  <si>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</si>
  <si>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</si>
  <si>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</si>
  <si>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</si>
  <si>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</si>
  <si>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</si>
  <si>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</si>
  <si>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</si>
  <si>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</si>
  <si>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</si>
  <si>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</si>
  <si>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</si>
  <si>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</si>
  <si>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</si>
  <si>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</si>
  <si>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</si>
  <si>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</si>
  <si>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</si>
  <si>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</si>
  <si>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</si>
  <si>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</si>
  <si>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</si>
  <si>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</si>
  <si>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</si>
  <si>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</si>
  <si>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</si>
  <si>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</si>
  <si>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</si>
  <si>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</si>
  <si>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</si>
  <si>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</si>
  <si>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</si>
  <si>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</si>
  <si>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</si>
  <si>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</si>
  <si>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</si>
  <si>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</si>
  <si>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</si>
  <si>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</si>
  <si>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</si>
  <si>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</si>
  <si>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</si>
  <si>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</si>
  <si>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</si>
  <si>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</si>
  <si>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</si>
  <si>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</si>
  <si>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</si>
  <si>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</si>
  <si>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</si>
  <si>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</si>
  <si>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</si>
  <si>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</si>
  <si>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</si>
  <si>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</si>
  <si>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</si>
  <si>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</si>
  <si>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</si>
  <si>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</si>
  <si>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</si>
  <si>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</si>
  <si>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</si>
  <si>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</si>
  <si>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</si>
  <si>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</si>
  <si>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</si>
  <si>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</si>
  <si>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</si>
  <si>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</si>
  <si>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</si>
  <si>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</si>
  <si>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</si>
  <si>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</si>
  <si>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</si>
  <si>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</si>
  <si>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</si>
  <si>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</si>
  <si>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</si>
  <si>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</si>
  <si>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</si>
  <si>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</si>
  <si>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</si>
  <si>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</si>
  <si>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</si>
  <si>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</si>
  <si>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</si>
  <si>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</si>
  <si>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</si>
  <si>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</si>
  <si>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</si>
  <si>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</si>
  <si>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</si>
  <si>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</si>
  <si>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</si>
  <si>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</si>
  <si>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</si>
  <si>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</si>
  <si>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</si>
  <si>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</si>
  <si>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</si>
  <si>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</si>
  <si>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</si>
  <si>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</si>
  <si>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</si>
  <si>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</si>
  <si>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</si>
  <si>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</si>
  <si>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</si>
  <si>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</si>
  <si>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</si>
  <si>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</si>
  <si>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</si>
  <si>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</si>
  <si>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</si>
  <si>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</si>
  <si>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</si>
  <si>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</si>
  <si>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</si>
  <si>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</si>
  <si>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</si>
  <si>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</si>
  <si>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</si>
  <si>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</si>
  <si>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</si>
  <si>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</si>
  <si>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</si>
  <si>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</si>
  <si>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</si>
  <si>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</si>
  <si>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</si>
  <si>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</si>
  <si>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</si>
  <si>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</si>
  <si>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</si>
  <si>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</si>
  <si>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</si>
  <si>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</si>
  <si>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</si>
  <si>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</si>
  <si>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</si>
  <si>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</si>
  <si>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</si>
  <si>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</si>
  <si>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</si>
  <si>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</si>
  <si>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</si>
  <si>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</si>
  <si>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</si>
  <si>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</si>
  <si>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</si>
  <si>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</si>
  <si>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</si>
  <si>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</si>
  <si>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</si>
  <si>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</si>
  <si>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</si>
  <si>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</si>
  <si>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</si>
  <si>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</si>
  <si>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</si>
  <si>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</si>
  <si>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</si>
  <si>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</si>
  <si>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</si>
  <si>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</si>
  <si>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</si>
  <si>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</si>
  <si>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</si>
  <si>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</si>
  <si>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</si>
  <si>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</si>
  <si>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</si>
  <si>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</si>
  <si>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</si>
  <si>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</si>
  <si>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</si>
  <si>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</si>
  <si>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</si>
  <si>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</si>
  <si>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</si>
  <si>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</si>
  <si>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</si>
  <si>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</si>
  <si>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</si>
  <si>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</si>
  <si>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</si>
  <si>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</si>
  <si>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</si>
  <si>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</si>
  <si>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</si>
  <si>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</si>
  <si>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</si>
  <si>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</si>
  <si>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</si>
  <si>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</si>
  <si>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</si>
  <si>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</si>
  <si>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</si>
  <si>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</si>
  <si>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</si>
  <si>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</si>
  <si>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</si>
  <si>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</si>
  <si>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</si>
  <si>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</si>
  <si>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</si>
  <si>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</si>
  <si>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</si>
  <si>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</si>
  <si>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</si>
  <si>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</si>
  <si>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</si>
  <si>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</si>
  <si>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</si>
  <si>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</si>
  <si>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</si>
  <si>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</si>
  <si>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</si>
  <si>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</si>
  <si>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</si>
  <si>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</si>
  <si>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</si>
  <si>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</si>
  <si>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</si>
  <si>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</si>
  <si>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</si>
  <si>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</si>
  <si>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</si>
  <si>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</si>
  <si>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</si>
  <si>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</si>
  <si>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</si>
  <si>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</si>
  <si>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</si>
  <si>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</si>
  <si>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</si>
  <si>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</si>
  <si>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</si>
  <si>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</si>
  <si>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</si>
  <si>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</si>
  <si>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</si>
  <si>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</si>
  <si>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</si>
  <si>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</si>
  <si>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</si>
  <si>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</si>
  <si>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</si>
  <si>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</si>
  <si>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</si>
  <si>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</si>
  <si>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</si>
  <si>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</si>
  <si>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</si>
  <si>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</si>
  <si>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</si>
  <si>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</si>
  <si>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</si>
  <si>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</si>
  <si>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</si>
  <si>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</si>
  <si>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</si>
  <si>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</si>
  <si>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</si>
  <si>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</si>
  <si>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</si>
  <si>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</si>
  <si>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</si>
  <si>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</si>
  <si>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</si>
  <si>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</si>
  <si>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</si>
  <si>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</si>
  <si>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</si>
  <si>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</si>
  <si>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</si>
  <si>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</si>
  <si>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</si>
  <si>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</si>
  <si>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</si>
  <si>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</si>
  <si>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</si>
  <si>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</si>
  <si>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</si>
  <si>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</si>
  <si>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</si>
  <si>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</si>
  <si>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</si>
  <si>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</si>
  <si>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</si>
  <si>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</si>
  <si>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</si>
  <si>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</si>
  <si>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</si>
  <si>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</si>
  <si>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</si>
  <si>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</si>
  <si>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</si>
  <si>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</si>
  <si>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</si>
  <si>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</si>
  <si>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</si>
  <si>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</si>
  <si>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</si>
  <si>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</si>
  <si>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</si>
  <si>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</si>
  <si>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</si>
  <si>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</si>
  <si>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</si>
  <si>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</si>
  <si>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</si>
  <si>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</si>
  <si>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</si>
  <si>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</si>
  <si>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</si>
  <si>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</si>
  <si>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</si>
  <si>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</si>
  <si>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</si>
  <si>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</si>
  <si>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</si>
  <si>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</si>
  <si>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</si>
  <si>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</si>
  <si>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</si>
  <si>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</si>
  <si>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</si>
  <si>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</si>
  <si>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</si>
  <si>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</si>
  <si>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</si>
  <si>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</si>
  <si>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</si>
  <si>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</si>
  <si>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</si>
  <si>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</si>
  <si>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</si>
  <si>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</si>
  <si>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</si>
  <si>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</si>
  <si>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</si>
  <si>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</si>
  <si>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</si>
  <si>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</si>
  <si>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</si>
  <si>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</si>
  <si>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</si>
  <si>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</si>
  <si>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</si>
  <si>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</si>
  <si>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</si>
  <si>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</si>
  <si>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</si>
  <si>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</si>
  <si>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</si>
  <si>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</si>
  <si>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</si>
  <si>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</si>
  <si>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</si>
  <si>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</si>
  <si>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</si>
  <si>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</si>
  <si>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</si>
  <si>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</si>
  <si>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</si>
  <si>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</si>
  <si>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</si>
  <si>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</si>
  <si>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</si>
  <si>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</si>
  <si>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</si>
  <si>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</si>
  <si>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</si>
  <si>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</si>
  <si>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</si>
  <si>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</si>
  <si>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</si>
  <si>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</si>
  <si>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</si>
  <si>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</si>
  <si>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</si>
  <si>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</si>
  <si>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</si>
  <si>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</si>
  <si>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</si>
  <si>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</si>
  <si>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</si>
  <si>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</si>
  <si>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</si>
  <si>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</si>
  <si>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</si>
  <si>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</si>
  <si>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</si>
  <si>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</si>
  <si>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</si>
  <si>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</si>
  <si>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</si>
  <si>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</si>
  <si>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</si>
  <si>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</si>
  <si>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</si>
  <si>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</si>
  <si>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</si>
  <si>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</si>
  <si>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</si>
  <si>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</si>
  <si>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</si>
  <si>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</si>
  <si>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</si>
  <si>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</si>
  <si>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</si>
  <si>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</si>
  <si>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</si>
  <si>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</si>
  <si>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</si>
  <si>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</si>
  <si>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</si>
  <si>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</si>
  <si>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</si>
  <si>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</si>
  <si>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</si>
  <si>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</si>
  <si>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</si>
  <si>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</si>
  <si>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</si>
  <si>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</si>
  <si>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</si>
  <si>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</si>
  <si>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</si>
  <si>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</si>
  <si>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</si>
  <si>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</si>
  <si>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</si>
  <si>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</si>
  <si>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</si>
  <si>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</si>
  <si>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</si>
  <si>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</si>
  <si>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</si>
  <si>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</si>
  <si>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</si>
  <si>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</si>
  <si>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</si>
  <si>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</si>
  <si>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</si>
  <si>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</si>
  <si>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</si>
  <si>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</si>
  <si>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</si>
  <si>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</si>
  <si>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</si>
  <si>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</si>
  <si>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</si>
  <si>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</si>
  <si>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</si>
  <si>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</si>
  <si>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</si>
  <si>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</si>
  <si>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</si>
  <si>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</si>
  <si>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</si>
  <si>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</si>
  <si>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</si>
  <si>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</si>
  <si>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</si>
  <si>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</si>
  <si>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</si>
  <si>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</si>
  <si>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</si>
  <si>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</si>
  <si>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</si>
  <si>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</si>
  <si>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</si>
  <si>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</si>
  <si>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</si>
  <si>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</si>
  <si>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</si>
  <si>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</si>
  <si>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</si>
  <si>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</si>
  <si>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</si>
  <si>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</si>
  <si>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</si>
  <si>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</si>
  <si>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</si>
  <si>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</si>
  <si>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</si>
  <si>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</si>
  <si>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</si>
  <si>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</si>
  <si>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</si>
  <si>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</si>
  <si>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</si>
  <si>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</si>
  <si>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</si>
  <si>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</si>
  <si>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</si>
  <si>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</si>
  <si>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</si>
  <si>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</si>
  <si>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</si>
  <si>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</si>
  <si>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</si>
  <si>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</si>
  <si>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</si>
  <si>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</si>
  <si>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</si>
  <si>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</si>
  <si>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</si>
  <si>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</si>
  <si>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</si>
  <si>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</si>
  <si>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</si>
  <si>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</si>
  <si>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</si>
  <si>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</si>
  <si>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</si>
  <si>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</si>
  <si>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</si>
  <si>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</si>
  <si>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</si>
  <si>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</si>
  <si>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</si>
  <si>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</si>
  <si>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</si>
  <si>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</si>
  <si>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</si>
  <si>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</si>
  <si>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</si>
  <si>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</si>
  <si>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</si>
  <si>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</si>
  <si>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</si>
  <si>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</si>
  <si>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</si>
  <si>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</si>
  <si>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</si>
  <si>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</si>
  <si>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</si>
  <si>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</si>
  <si>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</si>
  <si>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</si>
  <si>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</si>
  <si>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</si>
  <si>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</si>
  <si>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</si>
  <si>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</si>
  <si>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</si>
  <si>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</si>
  <si>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</si>
  <si>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</si>
  <si>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</si>
  <si>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</si>
  <si>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</si>
  <si>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</si>
  <si>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</si>
  <si>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</si>
  <si>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</si>
  <si>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</si>
  <si>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</si>
  <si>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</si>
  <si>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</si>
  <si>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</si>
  <si>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</si>
  <si>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</si>
  <si>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</si>
  <si>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</si>
  <si>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</si>
  <si>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</si>
  <si>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</si>
  <si>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</si>
  <si>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</si>
  <si>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</si>
  <si>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</si>
  <si>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</si>
  <si>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</si>
  <si>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</si>
  <si>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</si>
  <si>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</si>
  <si>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</si>
  <si>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</si>
  <si>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</si>
  <si>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</si>
  <si>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</si>
  <si>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</si>
  <si>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</si>
  <si>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</si>
  <si>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</si>
  <si>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</si>
  <si>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</si>
  <si>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</si>
  <si>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</si>
  <si>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</si>
  <si>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</si>
  <si>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</si>
  <si>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</si>
  <si>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</si>
  <si>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</si>
  <si>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</si>
  <si>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</si>
  <si>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</si>
  <si>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</si>
  <si>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</si>
  <si>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</si>
  <si>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</si>
  <si>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</si>
  <si>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</si>
  <si>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</si>
  <si>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</si>
  <si>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</si>
  <si>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</si>
  <si>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</si>
  <si>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</si>
  <si>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</si>
  <si>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</si>
  <si>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</si>
  <si>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</si>
  <si>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</si>
  <si>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</si>
  <si>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</si>
  <si>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</si>
  <si>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</si>
  <si>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</si>
  <si>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</si>
  <si>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</si>
  <si>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</si>
  <si>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</si>
  <si>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</si>
  <si>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</si>
  <si>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</si>
  <si>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</si>
  <si>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</si>
  <si>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</si>
  <si>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</si>
  <si>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</si>
  <si>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</si>
  <si>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</si>
  <si>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</si>
  <si>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</si>
  <si>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</si>
  <si>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</si>
  <si>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</si>
  <si>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</si>
  <si>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</si>
  <si>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</si>
  <si>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</si>
  <si>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</si>
  <si>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</si>
  <si>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</si>
  <si>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</si>
  <si>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</si>
  <si>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</si>
  <si>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</si>
  <si>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</si>
  <si>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</si>
  <si>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</si>
  <si>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</si>
  <si>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</si>
  <si>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</si>
  <si>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</si>
  <si>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</si>
  <si>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</si>
  <si>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</si>
  <si>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</si>
  <si>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</si>
  <si>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</si>
  <si>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</si>
  <si>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</si>
  <si>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</si>
  <si>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</si>
  <si>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</si>
  <si>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</si>
  <si>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</si>
  <si>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</si>
  <si>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</si>
  <si>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</si>
  <si>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</si>
  <si>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</si>
  <si>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</si>
  <si>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</si>
  <si>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</si>
  <si>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</si>
  <si>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</si>
  <si>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</si>
  <si>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</si>
  <si>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</si>
  <si>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</si>
  <si>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</si>
  <si>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</si>
  <si>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</si>
  <si>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</si>
  <si>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</si>
  <si>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</si>
  <si>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</si>
  <si>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</si>
  <si>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</si>
  <si>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</si>
  <si>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</si>
  <si>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</si>
  <si>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</si>
  <si>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</si>
  <si>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</si>
  <si>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</si>
  <si>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</si>
  <si>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</si>
  <si>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</si>
  <si>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</si>
  <si>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</si>
  <si>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</si>
  <si>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</si>
  <si>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</si>
  <si>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</si>
  <si>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</si>
  <si>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</si>
  <si>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</si>
  <si>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</si>
  <si>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</si>
  <si>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</si>
  <si>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</si>
  <si>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</si>
  <si>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</si>
  <si>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</si>
  <si>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</si>
  <si>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</si>
  <si>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</si>
  <si>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</si>
  <si>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</si>
  <si>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</si>
  <si>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</si>
  <si>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</si>
  <si>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</si>
  <si>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</si>
  <si>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</si>
  <si>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</si>
  <si>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</si>
  <si>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</si>
  <si>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</si>
  <si>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</si>
  <si>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</si>
  <si>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</si>
  <si>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</si>
  <si>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</si>
  <si>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</si>
  <si>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</si>
  <si>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</si>
  <si>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</si>
  <si>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</si>
  <si>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</si>
  <si>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</si>
  <si>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</si>
  <si>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</si>
  <si>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</si>
  <si>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</si>
  <si>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</si>
  <si>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</si>
  <si>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</si>
  <si>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</si>
  <si>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</si>
  <si>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</si>
  <si>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</si>
  <si>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</si>
  <si>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</si>
  <si>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</si>
  <si>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</si>
  <si>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</si>
  <si>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</si>
  <si>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</si>
  <si>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</si>
  <si>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</si>
  <si>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</si>
  <si>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</si>
  <si>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</si>
  <si>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</si>
  <si>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</si>
  <si>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</si>
  <si>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</si>
  <si>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</si>
  <si>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</si>
  <si>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</si>
  <si>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</si>
  <si>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</si>
  <si>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</si>
  <si>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</si>
  <si>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</si>
  <si>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</si>
  <si>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</si>
  <si>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</si>
  <si>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</si>
  <si>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</si>
  <si>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</si>
  <si>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</si>
  <si>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</si>
  <si>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</si>
  <si>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</si>
  <si>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</si>
  <si>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</si>
  <si>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</si>
  <si>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</si>
  <si>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</si>
  <si>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</si>
  <si>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</si>
  <si>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</si>
  <si>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</si>
  <si>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</si>
  <si>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</si>
  <si>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</si>
  <si>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</si>
  <si>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</si>
  <si>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</si>
  <si>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</si>
  <si>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</si>
  <si>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</si>
  <si>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</si>
  <si>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</si>
  <si>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</si>
  <si>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</si>
  <si>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</si>
  <si>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</si>
  <si>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</si>
  <si>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</si>
  <si>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</si>
  <si>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</si>
  <si>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</si>
  <si>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</si>
  <si>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</si>
  <si>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</si>
  <si>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</si>
  <si>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</si>
  <si>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</si>
  <si>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</si>
  <si>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</si>
  <si>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</si>
  <si>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</si>
  <si>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</si>
  <si>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</si>
  <si>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</si>
  <si>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</si>
  <si>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</si>
  <si>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</si>
  <si>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</si>
  <si>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</si>
  <si>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</si>
  <si>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</si>
  <si>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</si>
  <si>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</si>
  <si>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</si>
  <si>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</si>
  <si>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</si>
  <si>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</si>
  <si>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</si>
  <si>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</si>
  <si>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</si>
  <si>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</si>
  <si>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</si>
  <si>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</si>
  <si>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</si>
  <si>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</si>
  <si>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</si>
  <si>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</si>
  <si>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</si>
  <si>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</si>
  <si>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</si>
  <si>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</si>
  <si>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</si>
  <si>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</si>
  <si>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</si>
  <si>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</si>
  <si>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</si>
  <si>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</si>
  <si>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</si>
  <si>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</si>
  <si>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</si>
  <si>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</si>
  <si>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</si>
  <si>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</si>
  <si>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</si>
  <si>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</si>
  <si>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</si>
  <si>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</si>
  <si>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</si>
  <si>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</si>
  <si>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</si>
  <si>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</si>
  <si>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</si>
  <si>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</si>
  <si>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</si>
  <si>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</si>
  <si>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</si>
  <si>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</si>
  <si>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</si>
  <si>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</si>
  <si>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</si>
  <si>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</si>
  <si>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</si>
  <si>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</si>
  <si>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</si>
  <si>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</si>
  <si>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</si>
  <si>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</si>
  <si>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</si>
  <si>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</si>
  <si>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</si>
  <si>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</si>
  <si>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</si>
  <si>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</si>
  <si>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</si>
  <si>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</si>
  <si>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</si>
  <si>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</si>
  <si>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</si>
  <si>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</si>
  <si>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</si>
  <si>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</si>
  <si>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</si>
  <si>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</si>
  <si>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</si>
  <si>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</si>
  <si>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</si>
  <si>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</si>
  <si>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</si>
  <si>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</si>
  <si>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</si>
  <si>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</si>
  <si>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</si>
  <si>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</si>
  <si>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</si>
  <si>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</si>
  <si>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</si>
  <si>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</si>
  <si>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</si>
  <si>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</si>
  <si>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</si>
  <si>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</si>
  <si>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</si>
  <si>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</si>
  <si>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</si>
  <si>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</si>
  <si>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</si>
  <si>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</si>
  <si>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</si>
  <si>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</si>
  <si>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</si>
  <si>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</si>
  <si>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</si>
  <si>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</si>
  <si>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</si>
  <si>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</si>
  <si>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</si>
  <si>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</si>
  <si>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</si>
  <si>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</si>
  <si>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</si>
  <si>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</si>
  <si>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</si>
  <si>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</si>
  <si>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</si>
  <si>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</si>
  <si>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</si>
  <si>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</si>
  <si>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</si>
  <si>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</si>
  <si>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</si>
  <si>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</si>
  <si>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</si>
  <si>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</si>
  <si>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</si>
  <si>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</si>
  <si>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</si>
  <si>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</si>
  <si>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</si>
  <si>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</si>
  <si>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</si>
  <si>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</si>
  <si>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</si>
  <si>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</si>
  <si>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</si>
  <si>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</si>
  <si>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</si>
  <si>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</si>
  <si>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</si>
  <si>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</si>
  <si>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</si>
  <si>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</si>
  <si>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</si>
  <si>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</si>
  <si>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</si>
  <si>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</si>
  <si>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</si>
  <si>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</si>
  <si>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</si>
  <si>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</si>
  <si>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</si>
  <si>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</si>
  <si>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</si>
  <si>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</si>
  <si>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</si>
  <si>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</si>
  <si>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</si>
  <si>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</si>
  <si>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</si>
  <si>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</si>
  <si>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</si>
  <si>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</si>
  <si>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</si>
  <si>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</si>
  <si>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</si>
  <si>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</si>
  <si>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</si>
  <si>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</si>
  <si>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</si>
  <si>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</si>
  <si>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</si>
  <si>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</si>
  <si>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</si>
  <si>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</si>
  <si>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</si>
  <si>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</si>
  <si>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</si>
  <si>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</si>
  <si>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</si>
  <si>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</si>
  <si>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</si>
  <si>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</si>
  <si>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</si>
  <si>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</si>
  <si>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</si>
  <si>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</si>
  <si>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</si>
  <si>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</si>
  <si>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</si>
  <si>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</si>
  <si>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</si>
  <si>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</si>
  <si>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</si>
  <si>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</si>
  <si>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</si>
  <si>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</si>
  <si>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</si>
  <si>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</si>
  <si>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</si>
  <si>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</si>
  <si>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</si>
  <si>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</si>
  <si>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</si>
  <si>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</si>
  <si>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</si>
  <si>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</si>
  <si>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</si>
  <si>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</si>
  <si>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</si>
  <si>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</si>
  <si>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</si>
  <si>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</si>
  <si>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</si>
  <si>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</si>
  <si>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</si>
  <si>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</si>
  <si>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</si>
  <si>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</si>
  <si>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</si>
  <si>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</si>
  <si>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</si>
  <si>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</si>
  <si>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</si>
  <si>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</si>
  <si>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</si>
  <si>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</si>
  <si>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</si>
  <si>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</si>
  <si>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</si>
  <si>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</si>
  <si>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</si>
  <si>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</si>
  <si>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</si>
  <si>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</si>
  <si>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</si>
  <si>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</si>
  <si>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</si>
  <si>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</si>
  <si>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</si>
  <si>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</si>
  <si>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</si>
  <si>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</si>
  <si>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</si>
  <si>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</si>
  <si>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</si>
  <si>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</si>
  <si>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</si>
  <si>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</si>
  <si>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</si>
  <si>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</si>
  <si>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</si>
  <si>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</si>
  <si>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</si>
  <si>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</si>
  <si>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</si>
  <si>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</si>
  <si>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</si>
  <si>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</si>
  <si>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</si>
  <si>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</si>
  <si>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</si>
  <si>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</si>
  <si>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</si>
  <si>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</si>
  <si>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</si>
  <si>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</si>
  <si>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</si>
  <si>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</si>
  <si>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</si>
  <si>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</si>
  <si>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</si>
  <si>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</si>
  <si>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</si>
  <si>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</si>
  <si>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</si>
  <si>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</si>
  <si>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</si>
  <si>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</si>
  <si>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</si>
  <si>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</si>
  <si>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</si>
  <si>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</si>
  <si>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</si>
  <si>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</si>
  <si>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</si>
  <si>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</si>
  <si>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</si>
  <si>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</si>
  <si>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</si>
  <si>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</si>
  <si>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</si>
  <si>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</si>
  <si>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</si>
  <si>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</si>
  <si>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</si>
  <si>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</si>
  <si>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</si>
  <si>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</si>
  <si>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</si>
  <si>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</si>
  <si>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</si>
  <si>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</si>
  <si>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</si>
  <si>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</si>
  <si>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</si>
  <si>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</si>
  <si>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</si>
  <si>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</si>
  <si>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</si>
  <si>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</si>
  <si>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</si>
  <si>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</si>
  <si>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</si>
  <si>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</si>
  <si>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</si>
  <si>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</si>
  <si>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</si>
  <si>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</si>
  <si>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</si>
  <si>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</si>
  <si>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</si>
  <si>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</si>
  <si>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</si>
  <si>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</si>
  <si>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</si>
  <si>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</si>
  <si>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</si>
  <si>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</si>
  <si>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</si>
  <si>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</si>
  <si>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</si>
  <si>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</si>
  <si>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</si>
  <si>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</si>
  <si>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</si>
  <si>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</si>
  <si>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</si>
  <si>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</si>
  <si>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</si>
  <si>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</si>
  <si>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</si>
  <si>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</si>
  <si>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</si>
  <si>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</si>
  <si>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</si>
  <si>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</si>
  <si>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</si>
  <si>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</si>
  <si>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</si>
  <si>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</si>
  <si>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</si>
  <si>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</si>
  <si>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</si>
  <si>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</si>
  <si>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</si>
  <si>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</si>
  <si>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</si>
  <si>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</si>
  <si>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</si>
  <si>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</si>
  <si>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</si>
  <si>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</si>
  <si>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</si>
  <si>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</si>
  <si>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</si>
  <si>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</si>
  <si>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</si>
  <si>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</si>
  <si>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</si>
  <si>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</si>
  <si>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</si>
  <si>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</si>
  <si>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</si>
  <si>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</si>
  <si>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</si>
  <si>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</si>
  <si>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</si>
  <si>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</si>
  <si>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</si>
  <si>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</si>
  <si>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</si>
  <si>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</si>
  <si>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</si>
  <si>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</si>
  <si>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</si>
  <si>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</si>
  <si>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</si>
  <si>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</si>
  <si>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</si>
  <si>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</si>
  <si>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</si>
  <si>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</si>
  <si>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</si>
  <si>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</si>
  <si>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</si>
  <si>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</si>
  <si>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</si>
  <si>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</si>
  <si>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</si>
  <si>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</si>
  <si>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</si>
  <si>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</si>
  <si>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</si>
  <si>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</si>
  <si>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</si>
  <si>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</si>
  <si>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</si>
  <si>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</si>
  <si>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</si>
  <si>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</si>
  <si>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</si>
  <si>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</si>
  <si>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</si>
  <si>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</si>
  <si>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</si>
  <si>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</si>
  <si>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</si>
  <si>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</si>
  <si>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</si>
  <si>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</si>
  <si>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</si>
  <si>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</si>
  <si>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</si>
  <si>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</si>
  <si>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</si>
  <si>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</si>
  <si>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</si>
  <si>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</si>
  <si>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</si>
  <si>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</si>
  <si>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</si>
  <si>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</si>
  <si>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</si>
  <si>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</si>
  <si>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</si>
  <si>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</si>
  <si>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</si>
  <si>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</si>
  <si>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</si>
  <si>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</si>
  <si>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</si>
  <si>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</si>
  <si>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</si>
  <si>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</si>
  <si>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</si>
  <si>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</si>
  <si>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</si>
  <si>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</si>
  <si>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</si>
  <si>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</si>
  <si>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</si>
  <si>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</si>
  <si>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</si>
  <si>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</si>
  <si>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</si>
  <si>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</si>
  <si>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</si>
  <si>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</si>
  <si>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</si>
  <si>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</si>
  <si>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</si>
  <si>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</si>
  <si>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</si>
  <si>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</si>
  <si>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</si>
  <si>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</si>
  <si>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</si>
  <si>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</si>
  <si>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</si>
  <si>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</si>
  <si>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</si>
  <si>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</si>
  <si>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</si>
  <si>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</si>
  <si>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</si>
  <si>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</si>
  <si>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</si>
  <si>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</si>
  <si>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</si>
  <si>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</si>
  <si>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</si>
  <si>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</si>
  <si>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</si>
  <si>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</si>
  <si>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</si>
  <si>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</si>
  <si>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</si>
  <si>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</si>
  <si>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</si>
  <si>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</si>
  <si>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</si>
  <si>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</si>
  <si>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</si>
  <si>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</si>
  <si>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</si>
  <si>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</si>
  <si>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</si>
  <si>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</si>
  <si>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</si>
  <si>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</si>
  <si>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</si>
  <si>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</si>
  <si>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</si>
  <si>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</si>
  <si>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</si>
  <si>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</si>
  <si>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</si>
  <si>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</si>
  <si>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</si>
  <si>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</si>
  <si>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</si>
  <si>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</si>
  <si>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</si>
  <si>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</si>
  <si>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</si>
  <si>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</si>
  <si>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</si>
  <si>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</si>
  <si>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</si>
  <si>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</si>
  <si>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</si>
  <si>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</si>
  <si>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</si>
  <si>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</si>
  <si>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</si>
  <si>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</si>
  <si>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</si>
  <si>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</si>
  <si>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</si>
  <si>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</si>
  <si>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</si>
  <si>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</si>
  <si>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</si>
  <si>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</si>
  <si>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</si>
  <si>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</si>
  <si>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</si>
  <si>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</si>
  <si>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</si>
  <si>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</si>
  <si>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</si>
  <si>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</si>
  <si>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</si>
  <si>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</si>
  <si>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</si>
  <si>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</si>
  <si>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</si>
  <si>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</si>
  <si>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</si>
  <si>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</si>
  <si>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</si>
  <si>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</si>
  <si>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</si>
  <si>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</si>
  <si>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</si>
  <si>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</si>
  <si>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</si>
  <si>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</si>
  <si>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</si>
  <si>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</si>
  <si>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</si>
  <si>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</si>
  <si>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</si>
  <si>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</si>
  <si>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</si>
  <si>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</si>
  <si>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</si>
  <si>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</si>
  <si>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</si>
  <si>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</si>
  <si>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</si>
  <si>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</si>
  <si>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</si>
  <si>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</si>
  <si>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</si>
  <si>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</si>
  <si>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</si>
  <si>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</si>
  <si>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</si>
  <si>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</si>
  <si>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</si>
  <si>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</si>
  <si>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</si>
  <si>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</si>
  <si>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</si>
  <si>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</si>
  <si>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</si>
  <si>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</si>
  <si>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</si>
  <si>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</si>
  <si>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</si>
  <si>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</si>
  <si>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</si>
  <si>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</si>
  <si>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</si>
  <si>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</si>
  <si>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</si>
  <si>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</si>
  <si>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</si>
  <si>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</si>
  <si>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</si>
  <si>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</si>
  <si>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</si>
  <si>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</si>
  <si>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</si>
  <si>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</si>
  <si>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</si>
  <si>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</si>
  <si>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</si>
  <si>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</si>
  <si>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</si>
  <si>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</si>
  <si>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</si>
  <si>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</si>
  <si>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</si>
  <si>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</si>
  <si>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</si>
  <si>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</si>
  <si>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</si>
  <si>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</si>
  <si>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</si>
  <si>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</si>
  <si>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</si>
  <si>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</si>
  <si>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</si>
  <si>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</si>
  <si>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</si>
  <si>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</si>
  <si>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</si>
  <si>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</si>
  <si>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</si>
  <si>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</si>
  <si>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</si>
  <si>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</si>
  <si>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</si>
  <si>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</si>
  <si>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</si>
  <si>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</si>
  <si>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</si>
  <si>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</si>
  <si>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</si>
  <si>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</si>
  <si>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</si>
  <si>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</si>
  <si>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</si>
  <si>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</si>
  <si>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</si>
  <si>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</si>
  <si>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</si>
  <si>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</si>
  <si>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</si>
  <si>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</si>
  <si>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</si>
  <si>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</si>
  <si>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</si>
  <si>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</si>
  <si>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</si>
  <si>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</si>
  <si>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</si>
  <si>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</si>
  <si>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</si>
  <si>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</si>
  <si>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</si>
  <si>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</si>
  <si>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</si>
  <si>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</si>
  <si>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</si>
  <si>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</si>
  <si>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</si>
  <si>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</si>
  <si>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</si>
  <si>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</si>
  <si>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</si>
  <si>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</si>
  <si>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</si>
  <si>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</si>
  <si>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</si>
  <si>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</si>
  <si>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</si>
  <si>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</si>
  <si>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</si>
  <si>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</si>
  <si>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</si>
  <si>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</si>
  <si>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</si>
  <si>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</si>
  <si>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</si>
  <si>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</si>
  <si>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</si>
  <si>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</si>
  <si>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</si>
  <si>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</si>
  <si>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</si>
  <si>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</si>
  <si>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</si>
  <si>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</si>
  <si>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</si>
  <si>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</si>
  <si>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</si>
  <si>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</si>
  <si>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</si>
  <si>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</si>
  <si>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</si>
  <si>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</si>
  <si>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</si>
  <si>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</si>
  <si>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</si>
  <si>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</si>
  <si>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</si>
  <si>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</si>
  <si>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</si>
  <si>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</si>
  <si>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</si>
  <si>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</si>
  <si>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</si>
  <si>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</si>
  <si>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</si>
  <si>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</si>
  <si>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</si>
  <si>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</si>
  <si>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</si>
  <si>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</si>
  <si>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</si>
  <si>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</si>
  <si>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</si>
  <si>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</si>
  <si>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</si>
  <si>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</si>
  <si>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</si>
  <si>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</si>
  <si>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</si>
  <si>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</si>
  <si>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</si>
  <si>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</si>
  <si>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</si>
  <si>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</si>
  <si>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</si>
  <si>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</si>
  <si>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</si>
  <si>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</si>
  <si>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</si>
  <si>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</si>
  <si>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</si>
  <si>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</si>
  <si>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</si>
  <si>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</si>
  <si>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</si>
  <si>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</si>
  <si>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</si>
  <si>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</si>
  <si>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</si>
  <si>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</si>
  <si>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</si>
  <si>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</si>
  <si>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</si>
  <si>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</si>
  <si>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</si>
  <si>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</si>
  <si>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</si>
  <si>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</si>
  <si>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</si>
  <si>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</si>
  <si>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</si>
  <si>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</si>
  <si>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</si>
  <si>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</si>
  <si>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</si>
  <si>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</si>
  <si>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</si>
  <si>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</si>
  <si>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</si>
  <si>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</si>
  <si>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</si>
  <si>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</si>
  <si>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</si>
  <si>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</si>
  <si>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</si>
  <si>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</si>
  <si>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</si>
  <si>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</si>
  <si>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</si>
  <si>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</si>
  <si>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</si>
  <si>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</si>
  <si>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</si>
  <si>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</si>
  <si>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</si>
  <si>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</si>
  <si>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</si>
  <si>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</si>
  <si>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</si>
  <si>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</si>
  <si>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</si>
  <si>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</si>
  <si>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</si>
  <si>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</si>
  <si>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</si>
  <si>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</si>
  <si>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</si>
  <si>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</si>
  <si>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</si>
  <si>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</si>
  <si>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</si>
  <si>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</si>
  <si>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</si>
  <si>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</si>
  <si>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</si>
  <si>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</si>
  <si>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</si>
  <si>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</si>
  <si>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</si>
  <si>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</si>
  <si>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</si>
  <si>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</si>
  <si>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</si>
  <si>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</si>
  <si>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</si>
  <si>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</si>
  <si>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</si>
  <si>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</si>
  <si>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</si>
  <si>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</si>
  <si>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</si>
  <si>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</si>
  <si>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</si>
  <si>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</si>
  <si>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</si>
  <si>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</si>
  <si>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</si>
  <si>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</si>
  <si>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</si>
  <si>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</si>
  <si>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</si>
  <si>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</si>
  <si>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</si>
  <si>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</si>
  <si>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</si>
  <si>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</si>
  <si>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</si>
  <si>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</si>
  <si>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</si>
  <si>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</si>
  <si>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</si>
  <si>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</si>
  <si>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</si>
  <si>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</si>
  <si>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</si>
  <si>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</si>
  <si>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</si>
  <si>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</si>
  <si>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</si>
  <si>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</si>
  <si>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</si>
  <si>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</si>
  <si>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</si>
  <si>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</si>
  <si>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</si>
  <si>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</si>
  <si>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</si>
  <si>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</si>
  <si>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</si>
  <si>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</si>
  <si>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</si>
  <si>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</si>
  <si>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</si>
  <si>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</si>
  <si>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</si>
  <si>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</si>
  <si>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</si>
  <si>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</si>
  <si>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</si>
  <si>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</si>
  <si>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</si>
  <si>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</si>
  <si>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</si>
  <si>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</si>
  <si>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</si>
  <si>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</si>
  <si>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</si>
  <si>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</si>
  <si>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</si>
  <si>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</si>
  <si>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</si>
  <si>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</si>
  <si>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</si>
  <si>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</si>
  <si>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</si>
  <si>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</si>
  <si>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</si>
  <si>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</si>
  <si>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</si>
  <si>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</si>
  <si>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</si>
  <si>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</si>
  <si>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</si>
  <si>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</si>
  <si>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</si>
  <si>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</si>
  <si>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</si>
  <si>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</si>
  <si>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</si>
  <si>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</si>
  <si>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</si>
  <si>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</si>
  <si>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</si>
  <si>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</si>
  <si>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</si>
  <si>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</si>
  <si>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</si>
  <si>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</si>
  <si>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</si>
  <si>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</si>
  <si>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</si>
  <si>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</si>
  <si>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</si>
  <si>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</si>
  <si>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</si>
  <si>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</si>
  <si>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</si>
  <si>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</si>
  <si>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</si>
  <si>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</si>
  <si>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</si>
  <si>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</si>
  <si>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</si>
  <si>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</si>
  <si>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</si>
  <si>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</si>
  <si>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</si>
  <si>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</si>
  <si>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</si>
  <si>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</si>
  <si>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</si>
  <si>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</si>
  <si>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</si>
  <si>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</si>
  <si>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</si>
  <si>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</si>
  <si>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</si>
  <si>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</si>
  <si>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</si>
  <si>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</si>
  <si>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</si>
  <si>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</si>
  <si>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</si>
  <si>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</si>
  <si>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</si>
  <si>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</si>
  <si>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</si>
  <si>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</si>
  <si>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</si>
  <si>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</si>
  <si>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</si>
  <si>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</si>
  <si>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</si>
  <si>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</si>
  <si>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</si>
  <si>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</si>
  <si>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</si>
  <si>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</si>
  <si>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</si>
  <si>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</si>
  <si>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</si>
  <si>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</si>
  <si>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</si>
  <si>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</si>
  <si>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</si>
  <si>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</si>
  <si>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</si>
  <si>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</si>
  <si>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</si>
  <si>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</si>
  <si>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</si>
  <si>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</si>
  <si>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</si>
  <si>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</si>
  <si>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</si>
  <si>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</si>
  <si>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</si>
  <si>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</si>
  <si>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</si>
  <si>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</si>
  <si>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</si>
  <si>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</si>
  <si>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</si>
  <si>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</si>
  <si>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</si>
  <si>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</si>
  <si>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</si>
  <si>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</si>
  <si>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</si>
  <si>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</si>
  <si>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</si>
  <si>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</si>
  <si>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</si>
  <si>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</si>
  <si>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</si>
  <si>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</si>
  <si>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</si>
  <si>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</si>
  <si>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</si>
  <si>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</si>
  <si>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</si>
  <si>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</si>
  <si>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</si>
  <si>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</si>
  <si>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</si>
  <si>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</si>
  <si>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</si>
  <si>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</si>
  <si>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</si>
  <si>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</si>
  <si>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</si>
  <si>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</si>
  <si>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</si>
  <si>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</si>
  <si>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</si>
  <si>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</si>
  <si>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</si>
  <si>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</si>
  <si>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</si>
  <si>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</si>
  <si>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</si>
  <si>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</si>
  <si>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</si>
  <si>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</si>
  <si>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</si>
  <si>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</si>
  <si>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</si>
  <si>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</si>
  <si>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</si>
  <si>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</si>
  <si>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</si>
  <si>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</si>
  <si>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</si>
  <si>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</si>
  <si>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</si>
  <si>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</si>
  <si>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</si>
  <si>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</si>
  <si>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</si>
  <si>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</si>
  <si>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</si>
  <si>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</si>
  <si>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</si>
  <si>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</si>
  <si>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</si>
  <si>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</si>
  <si>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</si>
  <si>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</si>
  <si>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</si>
  <si>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</si>
  <si>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</si>
  <si>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</si>
  <si>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</si>
  <si>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</si>
  <si>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</si>
  <si>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</si>
  <si>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</si>
  <si>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</si>
  <si>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</si>
  <si>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</si>
  <si>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</si>
  <si>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</si>
  <si>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</si>
  <si>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</si>
  <si>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</si>
  <si>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</si>
  <si>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</si>
  <si>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</si>
  <si>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</si>
  <si>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</si>
  <si>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</si>
  <si>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</si>
  <si>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</si>
  <si>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</si>
  <si>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</si>
  <si>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</si>
  <si>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</si>
  <si>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</si>
  <si>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</si>
  <si>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</si>
  <si>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</si>
  <si>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</si>
  <si>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</si>
  <si>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</si>
  <si>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</si>
  <si>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</si>
  <si>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</si>
  <si>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</si>
  <si>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</si>
  <si>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</si>
  <si>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</si>
  <si>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</si>
  <si>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</si>
  <si>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</si>
  <si>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</si>
  <si>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</si>
  <si>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</si>
  <si>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</si>
  <si>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</si>
  <si>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</si>
  <si>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</si>
  <si>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</si>
  <si>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</si>
  <si>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</si>
  <si>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</si>
  <si>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</si>
  <si>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</si>
  <si>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</si>
  <si>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</si>
  <si>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</si>
  <si>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</si>
  <si>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</si>
  <si>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</si>
  <si>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</si>
  <si>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</si>
  <si>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</si>
  <si>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</si>
  <si>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</si>
  <si>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</si>
  <si>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</si>
  <si>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</si>
  <si>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</si>
  <si>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</si>
  <si>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</si>
  <si>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</si>
  <si>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</si>
  <si>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</si>
  <si>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</si>
  <si>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</si>
  <si>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</si>
  <si>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</si>
  <si>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</si>
  <si>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</si>
  <si>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</si>
  <si>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</si>
  <si>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</si>
  <si>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</si>
  <si>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</si>
  <si>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</si>
  <si>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</si>
  <si>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</si>
  <si>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</si>
  <si>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</si>
  <si>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</si>
  <si>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</si>
  <si>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</si>
  <si>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</si>
  <si>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</si>
  <si>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</si>
  <si>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</si>
  <si>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</si>
  <si>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</si>
  <si>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</si>
  <si>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</si>
  <si>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</si>
  <si>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</si>
  <si>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</si>
  <si>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</si>
  <si>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</si>
  <si>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</si>
  <si>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</si>
  <si>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</si>
  <si>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</si>
  <si>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</si>
  <si>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</si>
  <si>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</si>
  <si>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</si>
  <si>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</si>
  <si>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</si>
  <si>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</si>
  <si>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</si>
  <si>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</si>
  <si>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</si>
  <si>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</si>
  <si>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</si>
  <si>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</si>
  <si>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</si>
  <si>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</si>
  <si>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</si>
  <si>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</si>
  <si>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</si>
  <si>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</si>
  <si>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</si>
  <si>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</si>
  <si>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</si>
  <si>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</si>
  <si>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</si>
  <si>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</si>
  <si>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</si>
  <si>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</si>
  <si>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</si>
  <si>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</si>
  <si>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</si>
  <si>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</si>
  <si>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</si>
  <si>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</si>
  <si>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</si>
  <si>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</si>
  <si>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</si>
  <si>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</si>
  <si>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</si>
  <si>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</si>
  <si>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</si>
  <si>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</si>
  <si>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</si>
  <si>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</si>
  <si>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</si>
  <si>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</si>
  <si>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</si>
  <si>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</si>
  <si>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</si>
  <si>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</si>
  <si>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</si>
  <si>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</si>
  <si>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</si>
  <si>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</si>
  <si>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</si>
  <si>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</si>
  <si>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</si>
  <si>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</si>
  <si>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</si>
  <si>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</si>
  <si>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</si>
  <si>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</si>
  <si>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</si>
  <si>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</si>
  <si>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</si>
  <si>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</si>
  <si>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</si>
  <si>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</si>
  <si>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</si>
  <si>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</si>
  <si>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</si>
  <si>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</si>
  <si>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</si>
  <si>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</si>
  <si>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</si>
  <si>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</si>
  <si>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</si>
  <si>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</si>
  <si>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</si>
  <si>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</si>
  <si>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</si>
  <si>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</si>
  <si>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</si>
  <si>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</si>
  <si>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</si>
  <si>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</si>
  <si>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</si>
  <si>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</si>
  <si>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</si>
  <si>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</si>
  <si>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</si>
  <si>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</si>
  <si>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</si>
  <si>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</si>
  <si>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</si>
  <si>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</si>
  <si>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</si>
  <si>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</si>
  <si>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</si>
  <si>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</si>
  <si>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</si>
  <si>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</si>
  <si>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</si>
  <si>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</si>
  <si>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</si>
  <si>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</si>
  <si>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</si>
  <si>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</si>
  <si>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</si>
  <si>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</si>
  <si>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</si>
  <si>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</si>
  <si>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</si>
  <si>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</si>
  <si>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</si>
  <si>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</si>
  <si>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</si>
  <si>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</si>
  <si>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</si>
  <si>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</si>
  <si>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</si>
  <si>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</si>
  <si>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</si>
  <si>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</si>
  <si>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</si>
  <si>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</si>
  <si>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</si>
  <si>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</si>
  <si>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</si>
  <si>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</si>
  <si>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</si>
  <si>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</si>
  <si>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</si>
  <si>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</si>
  <si>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</si>
  <si>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</si>
  <si>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</si>
  <si>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</si>
  <si>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</si>
  <si>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</si>
  <si>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</si>
  <si>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</si>
  <si>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</si>
  <si>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</si>
  <si>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</si>
  <si>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</si>
  <si>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</si>
  <si>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</si>
  <si>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</si>
  <si>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</si>
  <si>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</si>
  <si>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</si>
  <si>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</si>
  <si>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</si>
  <si>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</si>
  <si>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</si>
  <si>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</si>
  <si>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</si>
  <si>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</si>
  <si>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</si>
  <si>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</si>
  <si>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</si>
  <si>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</si>
  <si>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</si>
  <si>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</si>
  <si>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</si>
  <si>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</si>
  <si>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</si>
  <si>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</si>
  <si>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</si>
  <si>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</si>
  <si>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</si>
  <si>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</si>
  <si>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</si>
  <si>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</si>
  <si>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</si>
  <si>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</si>
  <si>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</si>
  <si>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</si>
  <si>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</si>
  <si>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</si>
  <si>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</si>
  <si>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</si>
  <si>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</si>
  <si>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</si>
  <si>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</si>
  <si>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</si>
  <si>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</si>
  <si>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</si>
  <si>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</si>
  <si>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</si>
  <si>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</si>
  <si>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</si>
  <si>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</si>
  <si>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</si>
  <si>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</si>
  <si>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</si>
  <si>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</si>
  <si>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</si>
  <si>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</si>
  <si>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</si>
  <si>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</si>
  <si>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</si>
  <si>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</si>
  <si>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</si>
  <si>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</si>
  <si>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</si>
  <si>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</si>
  <si>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</si>
  <si>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</si>
  <si>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</si>
  <si>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</si>
  <si>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</si>
  <si>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</si>
  <si>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</si>
  <si>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</si>
  <si>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</si>
  <si>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</si>
  <si>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</si>
  <si>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</si>
  <si>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</si>
  <si>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</si>
  <si>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</si>
  <si>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</si>
  <si>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</si>
  <si>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</si>
  <si>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</si>
  <si>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</si>
  <si>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</si>
  <si>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</si>
  <si>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</si>
  <si>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</si>
  <si>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</si>
  <si>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</si>
  <si>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</si>
  <si>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</si>
  <si>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</si>
  <si>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</si>
  <si>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</si>
  <si>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</si>
  <si>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</si>
  <si>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</si>
  <si>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</si>
  <si>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</si>
  <si>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</si>
  <si>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</si>
  <si>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</si>
  <si>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</si>
  <si>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</si>
  <si>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</si>
  <si>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</si>
  <si>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</si>
  <si>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</si>
  <si>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</si>
  <si>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</si>
  <si>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</si>
  <si>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</si>
  <si>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</si>
  <si>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</si>
  <si>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</si>
  <si>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</si>
  <si>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</si>
  <si>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</si>
  <si>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</si>
  <si>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</si>
  <si>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</si>
  <si>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</si>
  <si>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</si>
  <si>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</si>
  <si>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</si>
  <si>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</si>
  <si>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</si>
  <si>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</si>
  <si>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</si>
  <si>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</si>
  <si>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</si>
  <si>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</si>
  <si>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</si>
  <si>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</si>
  <si>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</si>
  <si>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</si>
  <si>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</si>
  <si>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</si>
  <si>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</si>
  <si>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</si>
  <si>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</si>
  <si>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</si>
  <si>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</si>
  <si>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</si>
  <si>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</si>
  <si>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</si>
  <si>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</si>
  <si>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</si>
  <si>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</si>
  <si>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</si>
  <si>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</si>
  <si>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</si>
  <si>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</si>
  <si>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</si>
  <si>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</si>
  <si>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</si>
  <si>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</si>
  <si>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</si>
  <si>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</si>
  <si>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</si>
  <si>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</si>
  <si>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</si>
  <si>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</si>
  <si>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</si>
  <si>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</si>
  <si>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</si>
  <si>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</si>
  <si>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</si>
  <si>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</si>
  <si>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</si>
  <si>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</si>
  <si>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</si>
  <si>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</si>
  <si>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</si>
  <si>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</si>
  <si>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</si>
  <si>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</si>
  <si>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</si>
  <si>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</si>
  <si>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</si>
  <si>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</si>
  <si>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</si>
  <si>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</si>
  <si>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</si>
  <si>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</si>
  <si>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</si>
  <si>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</si>
  <si>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</si>
  <si>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</si>
  <si>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</si>
  <si>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</si>
  <si>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</si>
  <si>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</si>
  <si>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</si>
  <si>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</si>
  <si>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</si>
  <si>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</si>
  <si>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</si>
  <si>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</si>
  <si>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</si>
  <si>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</si>
  <si>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</si>
  <si>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</si>
  <si>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</si>
  <si>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</si>
  <si>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</si>
  <si>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</si>
  <si>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</si>
  <si>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</si>
  <si>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</si>
  <si>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</si>
  <si>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</si>
  <si>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</si>
  <si>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</si>
  <si>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</si>
  <si>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</si>
  <si>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</si>
  <si>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</si>
  <si>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</si>
  <si>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</si>
  <si>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</si>
  <si>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</si>
  <si>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</si>
  <si>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</si>
  <si>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</si>
  <si>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</si>
  <si>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</si>
  <si>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</si>
  <si>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</si>
  <si>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</si>
  <si>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</si>
  <si>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</si>
  <si>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</si>
  <si>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</si>
  <si>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</si>
  <si>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</si>
  <si>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</si>
  <si>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</si>
  <si>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</si>
  <si>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</si>
  <si>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</si>
  <si>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</si>
  <si>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</si>
  <si>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</si>
  <si>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</si>
  <si>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</si>
  <si>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</si>
  <si>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</si>
  <si>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</si>
  <si>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</si>
  <si>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</si>
  <si>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</si>
  <si>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</si>
  <si>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</si>
  <si>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</si>
  <si>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</si>
  <si>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</si>
  <si>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</si>
  <si>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</si>
  <si>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</si>
  <si>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</si>
  <si>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</si>
  <si>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</si>
  <si>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</si>
  <si>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</si>
  <si>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</si>
  <si>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</si>
  <si>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</si>
  <si>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</si>
  <si>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</si>
  <si>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</si>
  <si>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</si>
  <si>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</si>
  <si>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</si>
  <si>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</si>
  <si>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</si>
  <si>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</si>
  <si>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</si>
  <si>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</si>
  <si>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</si>
  <si>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</si>
  <si>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</si>
  <si>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</si>
  <si>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</si>
  <si>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</si>
  <si>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</si>
  <si>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</si>
  <si>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</si>
  <si>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</si>
  <si>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</si>
  <si>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</si>
  <si>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</si>
  <si>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</si>
  <si>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</si>
  <si>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</si>
  <si>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</si>
  <si>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</si>
  <si>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</si>
  <si>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</si>
  <si>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</si>
  <si>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</si>
  <si>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</si>
  <si>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</si>
  <si>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</si>
  <si>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</si>
  <si>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</si>
  <si>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</si>
  <si>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</si>
  <si>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</si>
  <si>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</si>
  <si>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</si>
  <si>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</si>
  <si>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</si>
  <si>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</si>
  <si>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</si>
  <si>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</si>
  <si>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</si>
  <si>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</si>
  <si>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</si>
  <si>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</si>
  <si>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</si>
  <si>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</si>
  <si>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</si>
  <si>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</si>
  <si>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</si>
  <si>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</si>
  <si>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</si>
  <si>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</si>
  <si>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</si>
  <si>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</si>
  <si>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</si>
  <si>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</si>
  <si>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</si>
  <si>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</si>
  <si>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</si>
  <si>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</si>
  <si>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</si>
  <si>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</si>
  <si>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</si>
  <si>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</si>
  <si>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</si>
  <si>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</si>
  <si>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</si>
  <si>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</si>
  <si>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</si>
  <si>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</si>
  <si>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</si>
  <si>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</si>
  <si>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</si>
  <si>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</si>
  <si>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</si>
  <si>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</si>
  <si>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</si>
  <si>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</si>
  <si>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</si>
  <si>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</si>
  <si>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</si>
  <si>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</si>
  <si>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</si>
  <si>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</si>
  <si>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</si>
  <si>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</si>
  <si>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</si>
  <si>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</si>
  <si>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</si>
  <si>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</si>
  <si>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</si>
  <si>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</si>
  <si>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</si>
  <si>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</si>
  <si>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</si>
  <si>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</si>
  <si>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</si>
  <si>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</si>
  <si>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</si>
  <si>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</si>
  <si>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</si>
  <si>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</si>
  <si>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</si>
  <si>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</si>
  <si>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</si>
  <si>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</si>
  <si>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</si>
  <si>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</si>
  <si>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</si>
  <si>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</si>
  <si>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</si>
  <si>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</si>
  <si>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</si>
  <si>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</si>
  <si>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</si>
  <si>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</si>
  <si>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</si>
  <si>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</si>
  <si>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</si>
  <si>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</si>
  <si>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</si>
  <si>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</si>
  <si>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</si>
  <si>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</si>
  <si>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</si>
  <si>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</si>
  <si>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</si>
  <si>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</si>
  <si>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</si>
  <si>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</si>
  <si>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</si>
  <si>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</si>
  <si>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</si>
  <si>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</si>
  <si>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</si>
  <si>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</si>
  <si>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</si>
  <si>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</si>
  <si>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</si>
  <si>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</si>
  <si>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</si>
  <si>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</si>
  <si>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</si>
  <si>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</si>
  <si>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</si>
  <si>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</si>
  <si>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</si>
  <si>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</si>
  <si>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</si>
  <si>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</si>
  <si>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</si>
  <si>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</si>
  <si>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</si>
  <si>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</si>
  <si>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</si>
  <si>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</si>
  <si>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</si>
  <si>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</si>
  <si>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</si>
  <si>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</si>
  <si>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</si>
  <si>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</si>
  <si>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</si>
  <si>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</si>
  <si>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</si>
  <si>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</si>
  <si>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</si>
  <si>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</si>
  <si>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</si>
  <si>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</si>
  <si>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</si>
  <si>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</si>
  <si>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</si>
  <si>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</si>
  <si>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</si>
  <si>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</si>
  <si>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</si>
  <si>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</si>
  <si>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</si>
  <si>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</si>
  <si>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</si>
  <si>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</si>
  <si>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</si>
  <si>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</si>
  <si>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</si>
  <si>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</si>
  <si>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</si>
  <si>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</si>
  <si>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</si>
  <si>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</si>
  <si>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</si>
  <si>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</si>
  <si>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</si>
  <si>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</si>
  <si>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</si>
  <si>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</si>
  <si>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</si>
  <si>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</si>
  <si>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</si>
  <si>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</si>
  <si>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</si>
  <si>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</si>
  <si>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</si>
  <si>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</si>
  <si>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</si>
  <si>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</si>
  <si>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</si>
  <si>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</si>
  <si>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</si>
  <si>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</si>
  <si>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</si>
  <si>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</si>
  <si>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</si>
  <si>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</si>
  <si>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</si>
  <si>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</si>
  <si>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</si>
  <si>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</si>
  <si>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</si>
  <si>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</si>
  <si>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</si>
  <si>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</si>
  <si>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</si>
  <si>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</si>
  <si>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</si>
  <si>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</si>
  <si>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</si>
  <si>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</si>
  <si>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</si>
  <si>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</si>
  <si>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</si>
  <si>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</si>
  <si>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</si>
  <si>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</si>
  <si>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</si>
  <si>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</si>
  <si>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</si>
  <si>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</si>
  <si>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</si>
  <si>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</si>
  <si>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</si>
  <si>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</si>
  <si>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</si>
  <si>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</si>
  <si>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</si>
  <si>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</si>
  <si>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</si>
  <si>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</si>
  <si>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</si>
  <si>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</si>
  <si>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</si>
  <si>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</si>
  <si>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</si>
  <si>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</si>
  <si>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</si>
  <si>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</si>
  <si>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</si>
  <si>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</si>
  <si>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</si>
  <si>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</si>
  <si>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</si>
  <si>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</si>
  <si>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</si>
  <si>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</si>
  <si>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</si>
  <si>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</si>
  <si>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</si>
  <si>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</si>
  <si>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</si>
  <si>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</si>
  <si>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</si>
  <si>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</si>
  <si>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</si>
  <si>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</si>
  <si>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</si>
  <si>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</si>
  <si>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</si>
  <si>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</si>
  <si>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</si>
  <si>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</si>
  <si>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</si>
  <si>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</si>
  <si>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</si>
  <si>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</si>
  <si>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</si>
  <si>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</si>
  <si>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</si>
  <si>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</si>
  <si>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</si>
  <si>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</si>
  <si>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</si>
  <si>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</si>
  <si>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</si>
  <si>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</si>
  <si>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</si>
  <si>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</si>
  <si>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</si>
  <si>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</si>
  <si>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</si>
  <si>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</si>
  <si>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</si>
  <si>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</si>
  <si>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</si>
  <si>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</si>
  <si>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</si>
  <si>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</si>
  <si>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</si>
  <si>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</si>
  <si>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</si>
  <si>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</si>
  <si>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</si>
  <si>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</si>
  <si>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</si>
  <si>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</si>
  <si>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</si>
  <si>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</si>
  <si>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</si>
  <si>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</si>
  <si>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</si>
  <si>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</si>
  <si>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</si>
  <si>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</si>
  <si>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</si>
  <si>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</si>
  <si>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</si>
  <si>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</si>
  <si>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</si>
  <si>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</si>
  <si>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</si>
  <si>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</si>
  <si>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</si>
  <si>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</si>
  <si>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</si>
  <si>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</si>
  <si>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</si>
  <si>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</si>
  <si>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</si>
  <si>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</si>
  <si>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</si>
  <si>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</si>
  <si>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</si>
  <si>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</si>
  <si>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</si>
  <si>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</si>
  <si>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</si>
  <si>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</si>
  <si>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</si>
  <si>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</si>
  <si>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</si>
  <si>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</si>
  <si>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</si>
  <si>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</si>
  <si>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</si>
  <si>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</si>
  <si>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</si>
  <si>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</si>
  <si>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</si>
  <si>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</si>
  <si>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</si>
  <si>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</si>
  <si>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</si>
  <si>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</si>
  <si>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</si>
  <si>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</si>
  <si>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</si>
  <si>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</si>
  <si>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</si>
  <si>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</si>
  <si>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</si>
  <si>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</si>
  <si>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</si>
  <si>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</si>
  <si>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</si>
  <si>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</si>
  <si>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</si>
  <si>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</si>
  <si>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</si>
  <si>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</si>
  <si>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</si>
  <si>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</si>
  <si>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</si>
  <si>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</si>
  <si>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</si>
  <si>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</si>
  <si>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</si>
  <si>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</si>
  <si>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</si>
  <si>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</si>
  <si>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</si>
  <si>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</si>
  <si>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</si>
  <si>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</si>
  <si>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</si>
  <si>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</si>
  <si>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</si>
  <si>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</si>
  <si>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</si>
  <si>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</si>
  <si>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</si>
  <si>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</si>
  <si>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</si>
  <si>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</si>
  <si>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</si>
  <si>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</si>
  <si>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</si>
  <si>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</si>
  <si>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</si>
  <si>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</si>
  <si>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</si>
  <si>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</si>
  <si>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</si>
  <si>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</si>
  <si>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</si>
  <si>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</si>
  <si>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</si>
  <si>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</si>
  <si>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</si>
  <si>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</si>
  <si>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</si>
  <si>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</si>
  <si>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</si>
  <si>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</si>
  <si>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</si>
  <si>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</si>
  <si>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</si>
  <si>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</si>
  <si>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</si>
  <si>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</si>
  <si>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</si>
  <si>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</si>
  <si>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</si>
  <si>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</si>
  <si>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</si>
  <si>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</si>
  <si>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</si>
  <si>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</si>
  <si>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</si>
  <si>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</si>
  <si>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</si>
  <si>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</si>
  <si>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</si>
  <si>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</si>
  <si>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</si>
  <si>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</si>
  <si>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</si>
  <si>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</si>
  <si>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</si>
  <si>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</si>
  <si>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</si>
  <si>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</si>
  <si>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</si>
  <si>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</si>
  <si>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</si>
  <si>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</si>
  <si>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</si>
  <si>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</si>
  <si>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</si>
  <si>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</si>
  <si>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</si>
  <si>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</si>
  <si>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</si>
  <si>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</si>
  <si>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</si>
  <si>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</si>
  <si>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</si>
  <si>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</si>
  <si>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</si>
  <si>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</si>
  <si>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</si>
  <si>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</si>
  <si>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</si>
  <si>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</si>
  <si>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</si>
  <si>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</si>
  <si>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</si>
  <si>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</si>
  <si>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</si>
  <si>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</si>
  <si>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</si>
  <si>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</si>
  <si>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</si>
  <si>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</si>
  <si>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</si>
  <si>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</si>
  <si>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</si>
  <si>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</si>
  <si>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</si>
  <si>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</si>
  <si>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</si>
  <si>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</si>
  <si>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</si>
  <si>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</si>
  <si>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</si>
  <si>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</si>
  <si>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</si>
  <si>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</si>
  <si>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</si>
  <si>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</si>
  <si>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</si>
  <si>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</si>
  <si>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</si>
  <si>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</si>
  <si>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</si>
  <si>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</si>
  <si>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</si>
  <si>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</si>
  <si>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</si>
  <si>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</si>
  <si>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</si>
  <si>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</si>
  <si>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</si>
  <si>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</si>
  <si>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</si>
  <si>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</si>
  <si>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</si>
  <si>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</si>
  <si>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</si>
  <si>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</si>
  <si>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</si>
  <si>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</si>
  <si>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</si>
  <si>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</si>
  <si>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</si>
  <si>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</si>
  <si>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</si>
  <si>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</si>
  <si>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</si>
  <si>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</si>
  <si>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</si>
  <si>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</si>
  <si>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</si>
  <si>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</si>
  <si>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</si>
  <si>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</si>
  <si>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</si>
  <si>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</si>
  <si>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</si>
  <si>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</si>
  <si>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</si>
  <si>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</si>
  <si>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</si>
  <si>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</si>
  <si>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</si>
  <si>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</si>
  <si>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</si>
  <si>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</si>
  <si>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</si>
  <si>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</si>
  <si>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</si>
  <si>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</si>
  <si>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</si>
  <si>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</si>
  <si>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</si>
  <si>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</si>
  <si>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</si>
  <si>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</si>
  <si>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</si>
  <si>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</si>
  <si>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</si>
  <si>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</si>
  <si>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</si>
  <si>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</si>
  <si>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</si>
  <si>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</si>
  <si>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</si>
  <si>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</si>
  <si>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</si>
  <si>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</si>
  <si>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</si>
  <si>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</si>
  <si>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</si>
  <si>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</si>
  <si>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</si>
  <si>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</si>
  <si>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</si>
  <si>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</si>
  <si>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</si>
  <si>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</si>
  <si>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</si>
  <si>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</si>
  <si>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</si>
  <si>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</si>
  <si>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</si>
  <si>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</si>
  <si>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</si>
  <si>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</si>
  <si>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</si>
  <si>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</si>
  <si>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</si>
  <si>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</si>
  <si>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</si>
  <si>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</si>
  <si>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</si>
  <si>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</si>
  <si>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</si>
  <si>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</si>
  <si>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</si>
  <si>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</si>
  <si>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</si>
  <si>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</si>
  <si>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</si>
  <si>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</si>
  <si>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</si>
  <si>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</si>
  <si>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</si>
  <si>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</si>
  <si>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</si>
  <si>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</si>
  <si>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</si>
  <si>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</si>
  <si>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</si>
  <si>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</si>
  <si>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</si>
  <si>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</si>
  <si>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</si>
  <si>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</si>
  <si>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</si>
  <si>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</si>
  <si>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</si>
  <si>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</si>
  <si>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</si>
  <si>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</si>
  <si>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</si>
  <si>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</si>
  <si>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</si>
  <si>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</si>
  <si>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</si>
  <si>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</si>
  <si>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</si>
  <si>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</si>
  <si>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</si>
  <si>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</si>
  <si>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</si>
  <si>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</si>
  <si>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</si>
  <si>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</si>
  <si>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</si>
  <si>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</si>
  <si>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</si>
  <si>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</si>
  <si>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</si>
  <si>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</si>
  <si>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</si>
  <si>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</si>
  <si>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</si>
  <si>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</si>
  <si>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</si>
  <si>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</si>
  <si>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</si>
  <si>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</si>
  <si>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</si>
  <si>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</si>
  <si>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</si>
  <si>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</si>
  <si>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</si>
  <si>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</si>
  <si>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</si>
  <si>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</si>
  <si>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</si>
  <si>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</si>
  <si>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</si>
  <si>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</si>
  <si>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</si>
  <si>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</si>
  <si>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</si>
  <si>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</si>
  <si>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</si>
  <si>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</si>
  <si>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</si>
  <si>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</si>
  <si>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</si>
  <si>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</si>
  <si>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</si>
  <si>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</si>
  <si>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</si>
  <si>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</si>
  <si>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</si>
  <si>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</si>
  <si>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</si>
  <si>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</si>
  <si>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</si>
  <si>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</si>
  <si>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</si>
  <si>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</si>
  <si>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</si>
  <si>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</si>
  <si>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</si>
  <si>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</si>
  <si>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</si>
  <si>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</si>
  <si>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</si>
  <si>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</si>
  <si>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</si>
  <si>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</si>
  <si>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</si>
  <si>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</si>
  <si>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</si>
  <si>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</si>
  <si>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</si>
  <si>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</si>
  <si>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</si>
  <si>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</si>
  <si>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</si>
  <si>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</si>
  <si>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</si>
  <si>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</si>
  <si>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</si>
  <si>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</si>
  <si>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</si>
  <si>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</si>
  <si>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</si>
  <si>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</si>
  <si>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</si>
  <si>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</si>
  <si>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</si>
  <si>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</si>
  <si>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</si>
  <si>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</si>
  <si>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</si>
  <si>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</si>
  <si>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</si>
  <si>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</si>
  <si>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</si>
  <si>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</si>
  <si>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</si>
  <si>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</si>
  <si>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</si>
  <si>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</si>
  <si>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</si>
  <si>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</si>
  <si>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</si>
  <si>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</si>
  <si>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</si>
  <si>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</si>
  <si>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</si>
  <si>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</si>
  <si>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</si>
  <si>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</si>
  <si>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</si>
  <si>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</si>
  <si>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</si>
  <si>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</si>
  <si>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</si>
  <si>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</si>
  <si>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</si>
  <si>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</si>
  <si>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</si>
  <si>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</si>
  <si>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</si>
  <si>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</si>
  <si>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</si>
  <si>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</si>
  <si>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</si>
  <si>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</si>
  <si>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</si>
  <si>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</si>
  <si>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</si>
  <si>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</si>
  <si>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</si>
  <si>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</si>
  <si>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</si>
  <si>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</si>
  <si>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</si>
  <si>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</si>
  <si>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</si>
  <si>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</si>
  <si>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</si>
  <si>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</si>
  <si>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</si>
  <si>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</si>
  <si>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</si>
  <si>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</si>
  <si>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</si>
  <si>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</si>
  <si>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</si>
  <si>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</si>
  <si>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</si>
  <si>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</si>
  <si>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</si>
  <si>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</si>
  <si>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</si>
  <si>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</si>
  <si>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</si>
  <si>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</si>
  <si>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</si>
  <si>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</si>
  <si>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</si>
  <si>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</si>
  <si>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</si>
  <si>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</si>
  <si>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</si>
  <si>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</si>
  <si>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</si>
  <si>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</si>
  <si>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</si>
  <si>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</si>
  <si>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</si>
  <si>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</si>
  <si>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</si>
  <si>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</si>
  <si>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</si>
  <si>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</si>
  <si>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</si>
  <si>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</si>
  <si>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</si>
  <si>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</si>
  <si>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</si>
  <si>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</si>
  <si>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</si>
  <si>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</si>
  <si>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</si>
  <si>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</si>
  <si>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</si>
  <si>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</si>
  <si>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</si>
  <si>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</si>
  <si>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</si>
  <si>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</si>
  <si>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</si>
  <si>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</si>
  <si>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</si>
  <si>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</si>
  <si>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</si>
  <si>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</si>
  <si>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</si>
  <si>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</si>
  <si>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</si>
  <si>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</si>
  <si>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</si>
  <si>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</si>
  <si>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</si>
  <si>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</si>
  <si>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</si>
  <si>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</si>
  <si>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</si>
  <si>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</si>
  <si>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</si>
  <si>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</si>
  <si>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</si>
  <si>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</si>
  <si>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</si>
  <si>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</si>
  <si>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</si>
  <si>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</si>
  <si>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</si>
  <si>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</si>
  <si>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</si>
  <si>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</si>
  <si>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</si>
  <si>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</si>
  <si>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</si>
  <si>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</si>
  <si>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</si>
  <si>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</si>
  <si>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</si>
  <si>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</si>
  <si>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</si>
  <si>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</si>
  <si>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</si>
  <si>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</si>
  <si>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</si>
  <si>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</si>
  <si>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</si>
  <si>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</si>
  <si>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</si>
  <si>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</si>
  <si>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</si>
  <si>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</si>
  <si>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</si>
  <si>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</si>
  <si>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</si>
  <si>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</si>
  <si>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</si>
  <si>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</si>
  <si>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</si>
  <si>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</si>
  <si>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</si>
  <si>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</si>
  <si>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</si>
  <si>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</si>
  <si>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</si>
  <si>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</si>
  <si>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</si>
  <si>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</si>
  <si>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</si>
  <si>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</si>
  <si>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</si>
  <si>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</si>
  <si>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</si>
  <si>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</si>
  <si>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</si>
  <si>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</si>
  <si>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</si>
  <si>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</si>
  <si>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</si>
  <si>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</si>
  <si>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</si>
  <si>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</si>
  <si>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</si>
  <si>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</si>
  <si>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</si>
  <si>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</si>
  <si>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</si>
  <si>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</si>
  <si>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</si>
  <si>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</si>
  <si>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</si>
  <si>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</si>
  <si>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</si>
  <si>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</si>
  <si>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</si>
  <si>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</si>
  <si>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</si>
  <si>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</si>
  <si>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</si>
  <si>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</si>
  <si>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</si>
  <si>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</si>
  <si>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</si>
  <si>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</si>
  <si>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</si>
  <si>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</si>
  <si>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</si>
  <si>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</si>
  <si>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</si>
  <si>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</si>
  <si>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</si>
  <si>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</si>
  <si>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</si>
  <si>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</si>
  <si>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</si>
  <si>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</si>
  <si>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</si>
  <si>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</si>
  <si>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</si>
  <si>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</si>
  <si>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</si>
  <si>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</si>
  <si>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</si>
  <si>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</si>
  <si>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</si>
  <si>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</si>
  <si>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</si>
  <si>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</si>
  <si>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</si>
  <si>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</si>
  <si>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</si>
  <si>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</si>
  <si>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</si>
  <si>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</si>
  <si>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</si>
  <si>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</si>
  <si>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</si>
  <si>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</si>
  <si>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</si>
  <si>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</si>
  <si>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</si>
  <si>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</si>
  <si>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</si>
  <si>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</si>
  <si>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</si>
  <si>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</si>
  <si>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</si>
  <si>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</si>
  <si>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</si>
  <si>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</si>
  <si>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</si>
  <si>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</si>
  <si>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</si>
  <si>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</si>
  <si>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</si>
  <si>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</si>
  <si>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</si>
  <si>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</si>
  <si>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</si>
  <si>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</si>
  <si>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</si>
  <si>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</si>
  <si>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</si>
  <si>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</si>
  <si>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</si>
  <si>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</si>
  <si>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</si>
  <si>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</si>
  <si>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</si>
  <si>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</si>
  <si>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</si>
  <si>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</si>
  <si>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</si>
  <si>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</si>
  <si>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</si>
  <si>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</si>
  <si>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</si>
  <si>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</si>
  <si>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</si>
  <si>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</si>
  <si>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</si>
  <si>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</si>
  <si>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</si>
  <si>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</si>
  <si>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</si>
  <si>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</si>
  <si>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</si>
  <si>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</si>
  <si>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</si>
  <si>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</si>
  <si>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</si>
  <si>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</si>
  <si>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</si>
  <si>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</si>
  <si>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</si>
  <si>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</si>
  <si>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</si>
  <si>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</si>
  <si>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</si>
  <si>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</si>
  <si>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</si>
  <si>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</si>
  <si>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</si>
  <si>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</si>
  <si>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</si>
  <si>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</si>
  <si>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</si>
  <si>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</si>
  <si>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</si>
  <si>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</si>
  <si>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</si>
  <si>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</si>
  <si>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</si>
  <si>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</si>
  <si>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</si>
  <si>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</si>
  <si>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</si>
  <si>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</si>
  <si>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</si>
  <si>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</si>
  <si>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</si>
  <si>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</si>
  <si>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</si>
  <si>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</si>
  <si>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</si>
  <si>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</si>
  <si>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</si>
  <si>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</si>
  <si>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</si>
  <si>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</si>
  <si>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</si>
  <si>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</si>
  <si>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</si>
  <si>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</si>
  <si>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</si>
  <si>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</si>
  <si>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</si>
  <si>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</si>
  <si>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</si>
  <si>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</si>
  <si>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</si>
  <si>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</si>
  <si>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</si>
  <si>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</si>
  <si>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</si>
  <si>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</si>
  <si>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</si>
  <si>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</si>
  <si>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</si>
  <si>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</si>
  <si>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</si>
  <si>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</si>
  <si>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</si>
  <si>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</si>
  <si>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</si>
  <si>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</si>
  <si>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</si>
  <si>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</si>
  <si>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</si>
  <si>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</si>
  <si>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</si>
  <si>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</si>
  <si>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</si>
  <si>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</si>
  <si>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</si>
  <si>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</si>
  <si>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</si>
  <si>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</si>
  <si>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</si>
  <si>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</si>
  <si>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</si>
  <si>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</si>
  <si>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</si>
  <si>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</si>
  <si>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</si>
  <si>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</si>
  <si>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</si>
  <si>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</si>
  <si>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</si>
  <si>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</si>
  <si>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</si>
  <si>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</si>
  <si>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</si>
  <si>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</si>
  <si>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</si>
  <si>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</si>
  <si>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</si>
  <si>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</si>
  <si>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</si>
  <si>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</si>
  <si>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</si>
  <si>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</si>
  <si>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</si>
  <si>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</si>
  <si>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</si>
  <si>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</si>
  <si>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</si>
  <si>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</si>
  <si>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</si>
  <si>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</si>
  <si>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</si>
  <si>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</si>
  <si>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</si>
  <si>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</si>
  <si>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</si>
  <si>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</si>
  <si>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</si>
  <si>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</si>
  <si>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</si>
  <si>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</si>
  <si>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</si>
  <si>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</si>
  <si>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</si>
  <si>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</si>
  <si>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</si>
  <si>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</si>
  <si>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</si>
  <si>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</si>
  <si>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</si>
  <si>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</si>
  <si>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</si>
  <si>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</si>
  <si>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</si>
  <si>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</si>
  <si>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</si>
  <si>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</si>
  <si>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</si>
  <si>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</si>
  <si>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</si>
  <si>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</si>
  <si>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</si>
  <si>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</si>
  <si>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</si>
  <si>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</si>
  <si>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</si>
  <si>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</si>
  <si>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</si>
  <si>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</si>
  <si>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</si>
  <si>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</si>
  <si>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</si>
  <si>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</si>
  <si>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</si>
  <si>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</si>
  <si>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</si>
  <si>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</si>
  <si>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</si>
  <si>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</si>
  <si>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</si>
  <si>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</si>
  <si>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</si>
  <si>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</si>
  <si>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</si>
  <si>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</si>
  <si>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</si>
  <si>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</si>
  <si>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</si>
  <si>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</si>
  <si>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</si>
  <si>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</si>
  <si>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</si>
  <si>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</si>
  <si>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</si>
  <si>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</si>
  <si>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</si>
  <si>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</si>
  <si>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</si>
  <si>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</si>
  <si>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</si>
  <si>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</si>
  <si>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</si>
  <si>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</si>
  <si>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</si>
  <si>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</si>
  <si>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</si>
  <si>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</si>
  <si>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</si>
  <si>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</si>
  <si>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</si>
  <si>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</si>
  <si>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</si>
  <si>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</si>
  <si>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</si>
  <si>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</si>
  <si>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</si>
  <si>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</si>
  <si>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</si>
  <si>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</si>
  <si>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</si>
  <si>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</si>
  <si>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</si>
  <si>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</si>
  <si>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</si>
  <si>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</si>
  <si>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</si>
  <si>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</si>
  <si>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</si>
  <si>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</si>
  <si>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</si>
  <si>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</si>
  <si>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</si>
  <si>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</si>
  <si>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</si>
  <si>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</si>
  <si>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</si>
  <si>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</si>
  <si>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</si>
  <si>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</si>
  <si>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</si>
  <si>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</si>
  <si>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</si>
  <si>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</si>
  <si>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</si>
  <si>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</si>
  <si>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</si>
  <si>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</si>
  <si>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</si>
  <si>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</si>
  <si>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</si>
  <si>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</si>
  <si>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</si>
  <si>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</si>
  <si>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</si>
  <si>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</si>
  <si>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</si>
  <si>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</si>
  <si>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</si>
  <si>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</si>
  <si>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</si>
  <si>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</si>
  <si>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</si>
  <si>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</si>
  <si>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</si>
  <si>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</si>
  <si>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</si>
  <si>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</si>
  <si>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</si>
  <si>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</si>
  <si>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</si>
  <si>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</si>
  <si>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</si>
  <si>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</si>
  <si>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</si>
  <si>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</si>
  <si>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</si>
  <si>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</si>
  <si>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</si>
  <si>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</si>
  <si>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</si>
  <si>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</si>
  <si>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</si>
  <si>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</si>
  <si>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</si>
  <si>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</si>
  <si>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</si>
  <si>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</si>
  <si>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</si>
  <si>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</si>
  <si>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</si>
  <si>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</si>
  <si>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</si>
  <si>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</si>
  <si>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</si>
  <si>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</si>
  <si>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</si>
  <si>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</si>
  <si>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</si>
  <si>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</si>
  <si>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</si>
  <si>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</si>
  <si>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</si>
  <si>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</si>
  <si>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</si>
  <si>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</si>
  <si>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</si>
  <si>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</si>
  <si>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</si>
  <si>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</si>
  <si>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</si>
  <si>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</si>
  <si>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</si>
  <si>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</si>
  <si>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</si>
  <si>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</si>
  <si>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</si>
  <si>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</si>
  <si>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</si>
  <si>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</si>
  <si>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</si>
  <si>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</si>
  <si>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</si>
  <si>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</si>
  <si>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</si>
  <si>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</si>
  <si>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</si>
  <si>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</si>
  <si>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</si>
  <si>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</si>
  <si>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</si>
  <si>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</si>
  <si>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</si>
  <si>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</si>
  <si>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</si>
  <si>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</si>
  <si>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</si>
  <si>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</si>
  <si>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</si>
  <si>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</si>
  <si>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</si>
  <si>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</si>
  <si>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</si>
  <si>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</si>
  <si>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</si>
  <si>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</si>
  <si>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</si>
  <si>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</si>
  <si>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</si>
  <si>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</si>
  <si>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</si>
  <si>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</si>
  <si>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</si>
  <si>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</si>
  <si>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</si>
  <si>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</si>
  <si>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</si>
  <si>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</si>
  <si>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</si>
  <si>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</si>
  <si>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</si>
  <si>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</si>
  <si>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</si>
  <si>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</si>
  <si>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</si>
  <si>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</si>
  <si>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</si>
  <si>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</si>
  <si>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</si>
  <si>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</si>
  <si>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</si>
  <si>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</si>
  <si>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</si>
  <si>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</si>
  <si>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</si>
  <si>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</si>
  <si>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</si>
  <si>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</si>
  <si>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</si>
  <si>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</si>
  <si>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</si>
  <si>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</si>
  <si>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</si>
  <si>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</si>
  <si>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</si>
  <si>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</si>
  <si>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</si>
  <si>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</si>
  <si>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</si>
  <si>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</si>
  <si>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</si>
  <si>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</si>
  <si>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</si>
  <si>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</si>
  <si>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</si>
  <si>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</si>
  <si>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</si>
  <si>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</si>
  <si>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</si>
  <si>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</si>
  <si>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</si>
  <si>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</si>
  <si>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</si>
  <si>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</si>
  <si>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</si>
  <si>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</si>
  <si>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</si>
  <si>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</si>
  <si>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</si>
  <si>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</si>
  <si>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</si>
  <si>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</si>
  <si>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</si>
  <si>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</si>
  <si>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</si>
  <si>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</si>
  <si>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</si>
  <si>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</si>
  <si>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</si>
  <si>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</si>
  <si>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</si>
  <si>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</si>
  <si>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</si>
  <si>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</si>
  <si>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</si>
  <si>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</si>
  <si>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</si>
  <si>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</si>
  <si>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</si>
  <si>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</si>
  <si>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</si>
  <si>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</si>
  <si>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</si>
  <si>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</si>
  <si>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</si>
  <si>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</si>
  <si>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</si>
  <si>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</si>
  <si>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</si>
  <si>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</si>
  <si>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</si>
  <si>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</si>
  <si>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</si>
  <si>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</si>
  <si>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</si>
  <si>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</si>
  <si>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</si>
  <si>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</si>
  <si>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</si>
  <si>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</si>
  <si>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</si>
  <si>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</si>
  <si>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</si>
  <si>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</si>
  <si>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</si>
  <si>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</si>
  <si>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</si>
  <si>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</si>
  <si>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</si>
  <si>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</si>
  <si>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</si>
  <si>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</si>
  <si>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</si>
  <si>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</si>
  <si>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</si>
  <si>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</si>
  <si>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</si>
  <si>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</si>
  <si>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</si>
  <si>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</si>
  <si>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</si>
  <si>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</si>
  <si>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</si>
  <si>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</si>
  <si>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</si>
  <si>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</si>
  <si>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</si>
  <si>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</si>
  <si>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</si>
  <si>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</si>
  <si>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</si>
  <si>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</si>
  <si>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</si>
  <si>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</si>
  <si>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</si>
  <si>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</si>
  <si>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</si>
  <si>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</si>
  <si>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</si>
  <si>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</si>
  <si>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</si>
  <si>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</si>
  <si>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</si>
  <si>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</si>
  <si>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</si>
  <si>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</si>
  <si>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</si>
  <si>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</si>
  <si>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</si>
  <si>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</si>
  <si>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</si>
  <si>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</si>
  <si>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</si>
  <si>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</si>
  <si>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</si>
  <si>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</si>
  <si>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</si>
  <si>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</si>
  <si>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</si>
  <si>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</si>
  <si>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</si>
  <si>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</si>
  <si>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</si>
  <si>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</si>
  <si>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</si>
  <si>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</si>
  <si>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</si>
  <si>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</si>
  <si>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</si>
  <si>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</si>
  <si>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</si>
  <si>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</si>
  <si>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</si>
  <si>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</si>
  <si>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</si>
  <si>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</si>
  <si>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</si>
  <si>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</si>
  <si>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</si>
  <si>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</si>
  <si>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</si>
  <si>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</si>
  <si>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</si>
  <si>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</si>
  <si>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</si>
  <si>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</si>
  <si>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</si>
  <si>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</si>
  <si>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</si>
  <si>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</si>
  <si>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</si>
  <si>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</si>
  <si>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</si>
  <si>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</si>
  <si>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</si>
  <si>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</si>
  <si>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</si>
  <si>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</si>
  <si>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</si>
  <si>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</si>
  <si>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</si>
  <si>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</si>
  <si>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</si>
  <si>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</si>
  <si>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</si>
  <si>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</si>
  <si>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</si>
  <si>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</si>
  <si>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</si>
  <si>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</si>
  <si>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</si>
  <si>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</si>
  <si>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</si>
  <si>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</si>
  <si>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</si>
  <si>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</si>
  <si>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</si>
  <si>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</si>
  <si>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</si>
  <si>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</si>
  <si>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</si>
  <si>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</si>
  <si>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</si>
  <si>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</si>
  <si>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</si>
  <si>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</si>
  <si>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</si>
  <si>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</si>
  <si>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</si>
  <si>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</si>
  <si>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</si>
  <si>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</si>
  <si>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</si>
  <si>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</si>
  <si>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</si>
  <si>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</si>
  <si>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</si>
  <si>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</si>
  <si>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</si>
  <si>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</si>
  <si>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</si>
  <si>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</si>
  <si>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</si>
  <si>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</si>
  <si>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</si>
  <si>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</si>
  <si>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</si>
  <si>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</si>
  <si>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</si>
  <si>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</si>
  <si>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</si>
  <si>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</si>
  <si>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</si>
  <si>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</si>
  <si>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</si>
  <si>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</si>
  <si>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</si>
  <si>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</si>
  <si>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</si>
  <si>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</si>
  <si>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</si>
  <si>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</si>
  <si>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</si>
  <si>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</si>
  <si>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</si>
  <si>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</si>
  <si>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</si>
  <si>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</si>
  <si>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</si>
  <si>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</si>
  <si>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</si>
  <si>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</si>
  <si>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</si>
  <si>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</si>
  <si>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</si>
  <si>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</si>
  <si>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</si>
  <si>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</si>
  <si>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</si>
  <si>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</si>
  <si>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</si>
  <si>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</si>
  <si>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</si>
  <si>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</si>
  <si>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</si>
  <si>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</si>
  <si>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</si>
  <si>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</si>
  <si>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</si>
  <si>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</si>
  <si>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</si>
  <si>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</si>
  <si>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</si>
  <si>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</si>
  <si>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</si>
  <si>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</si>
  <si>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</si>
  <si>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</si>
  <si>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</si>
  <si>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</si>
  <si>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</si>
  <si>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</si>
  <si>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</si>
  <si>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</si>
  <si>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</si>
  <si>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</si>
  <si>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</si>
  <si>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</si>
  <si>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</si>
  <si>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</si>
  <si>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</si>
  <si>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</si>
  <si>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</si>
  <si>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</si>
  <si>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</si>
  <si>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</si>
  <si>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</si>
  <si>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</si>
  <si>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</si>
  <si>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</si>
  <si>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</si>
  <si>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</si>
  <si>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</si>
  <si>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</si>
  <si>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</si>
  <si>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</si>
  <si>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</si>
  <si>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</si>
  <si>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</si>
  <si>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</si>
  <si>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</si>
  <si>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</si>
  <si>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</si>
  <si>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</si>
  <si>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</si>
  <si>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</si>
  <si>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</si>
  <si>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</si>
  <si>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</si>
  <si>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</si>
  <si>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</si>
  <si>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</si>
  <si>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</si>
  <si>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</si>
  <si>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</si>
  <si>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</si>
  <si>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</si>
  <si>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</si>
  <si>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</si>
  <si>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</si>
  <si>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</si>
  <si>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</si>
  <si>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</si>
  <si>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</si>
  <si>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</si>
  <si>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</si>
  <si>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</si>
  <si>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</si>
  <si>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</si>
  <si>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</si>
  <si>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</si>
  <si>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</si>
  <si>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</si>
  <si>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</si>
  <si>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</si>
  <si>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</si>
  <si>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</si>
  <si>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</si>
  <si>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</si>
  <si>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</si>
  <si>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</si>
  <si>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</si>
  <si>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</si>
  <si>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</si>
  <si>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</si>
  <si>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</si>
  <si>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</si>
  <si>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</si>
  <si>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</si>
  <si>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</si>
  <si>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</si>
  <si>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</si>
  <si>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</si>
  <si>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</si>
  <si>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</si>
  <si>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</si>
  <si>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</si>
  <si>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</si>
  <si>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</si>
  <si>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</si>
  <si>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</si>
  <si>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</si>
  <si>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</si>
  <si>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</si>
  <si>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</si>
  <si>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</si>
  <si>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</si>
  <si>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</si>
  <si>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</si>
  <si>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</si>
  <si>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</si>
  <si>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</si>
  <si>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</si>
  <si>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</si>
  <si>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</si>
  <si>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</si>
  <si>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</si>
  <si>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</si>
  <si>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</si>
  <si>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</si>
  <si>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</si>
  <si>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</si>
  <si>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</si>
  <si>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</si>
  <si>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</si>
  <si>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</si>
  <si>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</si>
  <si>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</si>
  <si>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</si>
  <si>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</si>
  <si>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</si>
  <si>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</si>
  <si>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</si>
  <si>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</si>
  <si>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</si>
  <si>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</si>
  <si>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</si>
  <si>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</si>
  <si>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</si>
  <si>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</si>
  <si>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</si>
  <si>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</si>
  <si>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</si>
  <si>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</si>
  <si>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</si>
  <si>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</si>
  <si>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</si>
  <si>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</si>
  <si>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</si>
  <si>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</si>
  <si>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</si>
  <si>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</si>
  <si>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</si>
  <si>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</si>
  <si>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</si>
  <si>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</si>
  <si>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</si>
  <si>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</si>
  <si>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</si>
  <si>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</si>
  <si>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</si>
  <si>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</si>
  <si>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</si>
  <si>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</si>
  <si>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</si>
  <si>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</si>
  <si>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</si>
  <si>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</si>
  <si>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</si>
  <si>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</si>
  <si>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</si>
  <si>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</si>
  <si>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</si>
  <si>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</si>
  <si>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</si>
  <si>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</si>
  <si>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</si>
  <si>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</si>
  <si>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</si>
  <si>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</si>
  <si>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</si>
  <si>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</si>
  <si>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</si>
  <si>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</si>
  <si>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</si>
  <si>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</si>
  <si>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</si>
  <si>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</si>
  <si>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</si>
  <si>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</si>
  <si>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</si>
  <si>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</si>
  <si>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</si>
  <si>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</si>
  <si>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</si>
  <si>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</si>
  <si>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</si>
  <si>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</si>
  <si>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</si>
  <si>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</si>
  <si>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</si>
  <si>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</si>
  <si>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</si>
  <si>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</si>
  <si>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</si>
  <si>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</si>
  <si>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</si>
  <si>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</si>
  <si>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</si>
  <si>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</si>
  <si>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</si>
  <si>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</si>
  <si>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</si>
  <si>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</si>
  <si>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</si>
  <si>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</si>
  <si>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</si>
  <si>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</si>
  <si>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</si>
  <si>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</si>
  <si>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</si>
  <si>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</si>
  <si>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</si>
  <si>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</si>
  <si>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</si>
  <si>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</si>
  <si>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</si>
  <si>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</si>
  <si>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</si>
  <si>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</si>
  <si>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</si>
  <si>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</si>
  <si>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</si>
  <si>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</si>
  <si>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</si>
  <si>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</si>
  <si>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</si>
  <si>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</si>
  <si>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</si>
  <si>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</si>
  <si>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</si>
  <si>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</si>
  <si>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</si>
  <si>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</si>
  <si>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</si>
  <si>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</si>
  <si>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</si>
  <si>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</si>
  <si>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</si>
  <si>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</si>
  <si>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</si>
  <si>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</si>
  <si>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</si>
  <si>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</si>
  <si>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</si>
  <si>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</si>
  <si>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</si>
  <si>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</si>
  <si>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</si>
  <si>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</si>
  <si>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</si>
  <si>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</si>
  <si>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</si>
  <si>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</si>
  <si>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</si>
  <si>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</si>
  <si>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</si>
  <si>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</si>
  <si>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</si>
  <si>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</si>
  <si>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</si>
  <si>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</si>
  <si>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</si>
  <si>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</si>
  <si>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</si>
  <si>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</si>
  <si>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</si>
  <si>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</si>
  <si>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</si>
  <si>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</si>
  <si>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</si>
  <si>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</si>
  <si>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</si>
  <si>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</si>
  <si>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</si>
  <si>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</si>
  <si>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</si>
  <si>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</si>
  <si>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</si>
  <si>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</si>
  <si>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</si>
  <si>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</si>
  <si>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</si>
  <si>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</si>
  <si>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</si>
  <si>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</si>
  <si>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</si>
  <si>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</si>
  <si>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</si>
  <si>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</si>
  <si>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</si>
  <si>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</si>
  <si>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</si>
  <si>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</si>
  <si>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</si>
  <si>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</si>
  <si>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</si>
  <si>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</si>
  <si>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</si>
  <si>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</si>
  <si>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</si>
  <si>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</si>
  <si>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</si>
  <si>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</si>
  <si>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</si>
  <si>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</si>
  <si>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</si>
  <si>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</si>
  <si>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</si>
  <si>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</si>
  <si>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</si>
  <si>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</si>
  <si>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</si>
  <si>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</si>
  <si>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</si>
  <si>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</si>
  <si>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</si>
  <si>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</si>
  <si>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</si>
  <si>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</si>
  <si>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</si>
  <si>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</si>
  <si>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</si>
  <si>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</si>
  <si>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</si>
  <si>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</si>
  <si>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</si>
  <si>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</si>
  <si>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</si>
  <si>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</si>
  <si>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</si>
  <si>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</si>
  <si>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</si>
  <si>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</si>
  <si>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</si>
  <si>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</si>
  <si>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</si>
  <si>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</si>
  <si>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</si>
  <si>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</si>
  <si>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</si>
  <si>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</si>
  <si>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</si>
  <si>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</si>
  <si>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</si>
  <si>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</si>
  <si>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</si>
  <si>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</si>
  <si>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</si>
  <si>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</si>
  <si>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</si>
  <si>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</si>
  <si>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</si>
  <si>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</si>
  <si>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</si>
  <si>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</si>
  <si>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</si>
  <si>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</si>
  <si>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</si>
  <si>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</si>
  <si>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</si>
  <si>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</si>
  <si>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</si>
  <si>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</si>
  <si>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</si>
  <si>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</si>
  <si>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</si>
  <si>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</si>
  <si>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</si>
  <si>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</si>
  <si>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</si>
  <si>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</si>
  <si>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</si>
  <si>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</si>
  <si>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</si>
  <si>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</si>
  <si>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</si>
  <si>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</si>
  <si>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</si>
  <si>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</si>
  <si>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</si>
  <si>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</si>
  <si>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</si>
  <si>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</si>
  <si>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</si>
  <si>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</si>
  <si>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</si>
  <si>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</si>
  <si>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</si>
  <si>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</si>
  <si>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</si>
  <si>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</si>
  <si>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</si>
  <si>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</si>
  <si>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</si>
  <si>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</si>
  <si>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</si>
  <si>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</si>
  <si>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</si>
  <si>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</si>
  <si>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</si>
  <si>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</si>
  <si>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</si>
  <si>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</si>
  <si>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</si>
  <si>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</si>
  <si>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</si>
  <si>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</si>
  <si>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</si>
  <si>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</si>
  <si>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</si>
  <si>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</si>
  <si>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</si>
  <si>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</si>
  <si>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</si>
  <si>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</si>
  <si>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</si>
  <si>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</si>
  <si>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</si>
  <si>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</si>
  <si>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</si>
  <si>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</si>
  <si>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</si>
  <si>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</si>
  <si>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</si>
  <si>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</si>
  <si>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</si>
  <si>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</si>
  <si>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</si>
  <si>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</si>
  <si>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</si>
  <si>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</si>
  <si>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</si>
  <si>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</si>
  <si>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</si>
  <si>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</si>
  <si>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</si>
  <si>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</si>
  <si>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</si>
  <si>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</si>
  <si>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</si>
  <si>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</si>
  <si>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</si>
  <si>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</si>
  <si>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</si>
  <si>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</si>
  <si>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</si>
  <si>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</si>
  <si>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</si>
  <si>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</si>
  <si>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</si>
  <si>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</si>
  <si>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</si>
  <si>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</si>
  <si>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</si>
  <si>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</si>
  <si>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</si>
  <si>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</si>
  <si>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</si>
  <si>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</si>
  <si>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</si>
  <si>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</si>
  <si>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</si>
  <si>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</si>
  <si>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</si>
  <si>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</si>
  <si>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</si>
  <si>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</si>
  <si>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</si>
  <si>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</si>
  <si>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</si>
  <si>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</si>
  <si>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</si>
  <si>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</si>
  <si>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</si>
  <si>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</si>
  <si>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</si>
  <si>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</si>
  <si>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</si>
  <si>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</si>
  <si>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</si>
  <si>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</si>
  <si>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</si>
  <si>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</si>
  <si>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</si>
  <si>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</si>
  <si>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</si>
  <si>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</si>
  <si>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</si>
  <si>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</si>
  <si>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</si>
  <si>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</si>
  <si>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</si>
  <si>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</si>
  <si>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</si>
  <si>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</si>
  <si>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</si>
  <si>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</si>
  <si>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</si>
  <si>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</si>
  <si>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</si>
  <si>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</si>
  <si>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</si>
  <si>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</si>
  <si>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</si>
  <si>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</si>
  <si>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</si>
  <si>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</si>
  <si>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</si>
  <si>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</si>
  <si>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</si>
  <si>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</si>
  <si>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</si>
  <si>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</si>
  <si>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</si>
  <si>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</si>
  <si>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</si>
  <si>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</si>
  <si>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</si>
  <si>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</si>
  <si>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</si>
  <si>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</si>
  <si>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</si>
  <si>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</si>
  <si>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</si>
  <si>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</si>
  <si>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</si>
  <si>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</si>
  <si>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</si>
  <si>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</si>
  <si>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</si>
  <si>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</si>
  <si>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</si>
  <si>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</si>
  <si>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</si>
  <si>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</si>
  <si>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</si>
  <si>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</si>
  <si>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</si>
  <si>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</si>
  <si>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</si>
  <si>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</si>
  <si>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</si>
  <si>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</si>
  <si>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</si>
  <si>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</si>
  <si>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</si>
  <si>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</si>
  <si>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</si>
  <si>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</si>
  <si>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</si>
  <si>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</si>
  <si>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</si>
  <si>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</si>
  <si>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</si>
  <si>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</si>
  <si>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</si>
  <si>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</si>
  <si>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</si>
  <si>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</si>
  <si>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</si>
  <si>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</si>
  <si>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</si>
  <si>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</si>
  <si>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</si>
  <si>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</si>
  <si>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</si>
  <si>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</si>
  <si>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</si>
  <si>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</si>
  <si>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</si>
  <si>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</si>
  <si>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</si>
  <si>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</si>
  <si>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</si>
  <si>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</si>
  <si>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</si>
  <si>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</si>
  <si>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</si>
  <si>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</si>
  <si>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</si>
  <si>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</si>
  <si>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</si>
  <si>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</si>
  <si>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</si>
  <si>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</si>
  <si>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</si>
  <si>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</si>
  <si>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</si>
  <si>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</si>
  <si>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</si>
  <si>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</si>
  <si>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</si>
  <si>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</si>
  <si>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</si>
  <si>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</si>
  <si>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</si>
  <si>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</si>
  <si>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</si>
  <si>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</si>
  <si>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</si>
  <si>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</si>
  <si>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</si>
  <si>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</si>
  <si>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</si>
  <si>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</si>
  <si>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</si>
  <si>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</si>
  <si>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</si>
  <si>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</si>
  <si>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</si>
  <si>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</si>
  <si>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</si>
  <si>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</si>
  <si>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</si>
  <si>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</si>
  <si>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</si>
  <si>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</si>
  <si>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</si>
  <si>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</si>
  <si>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</si>
  <si>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</si>
  <si>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</si>
  <si>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</si>
  <si>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</si>
  <si>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</si>
  <si>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</si>
  <si>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</si>
  <si>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</si>
  <si>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</si>
  <si>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</si>
  <si>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</si>
  <si>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</si>
  <si>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</si>
  <si>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</si>
  <si>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</si>
  <si>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</si>
  <si>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</si>
  <si>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</si>
  <si>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</si>
  <si>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</si>
  <si>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</si>
  <si>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</si>
  <si>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</si>
  <si>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</si>
  <si>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</si>
  <si>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</si>
  <si>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</si>
  <si>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</si>
  <si>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</si>
  <si>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</si>
  <si>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</si>
  <si>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</si>
  <si>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</si>
  <si>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</si>
  <si>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</si>
  <si>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</si>
  <si>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</si>
  <si>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</si>
  <si>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</si>
  <si>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</si>
  <si>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</si>
  <si>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</si>
  <si>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</si>
  <si>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</si>
  <si>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</si>
  <si>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</si>
  <si>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</si>
  <si>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</si>
  <si>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</si>
  <si>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</si>
  <si>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</si>
  <si>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</si>
  <si>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</si>
  <si>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</si>
  <si>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</si>
  <si>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</si>
  <si>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</si>
  <si>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</si>
  <si>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</si>
  <si>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</si>
  <si>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</si>
  <si>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</si>
  <si>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</si>
  <si>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</si>
  <si>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</si>
  <si>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</si>
  <si>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</si>
  <si>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</si>
  <si>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</si>
  <si>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</si>
  <si>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</si>
  <si>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</si>
  <si>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</si>
  <si>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</si>
  <si>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</si>
  <si>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</si>
  <si>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</si>
  <si>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</si>
  <si>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</si>
  <si>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</si>
  <si>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</si>
  <si>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</si>
  <si>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</si>
  <si>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</si>
  <si>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</si>
  <si>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</si>
  <si>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</si>
  <si>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</si>
  <si>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</si>
  <si>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</si>
  <si>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</si>
  <si>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</si>
  <si>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</si>
  <si>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</si>
  <si>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</si>
  <si>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</si>
  <si>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</si>
  <si>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</si>
  <si>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</si>
  <si>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</si>
  <si>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</si>
  <si>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</si>
  <si>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</si>
  <si>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</si>
  <si>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</si>
  <si>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</si>
  <si>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</si>
  <si>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</si>
  <si>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</si>
  <si>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</si>
  <si>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</si>
  <si>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</si>
  <si>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</si>
  <si>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</si>
  <si>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</si>
  <si>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</si>
  <si>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</si>
  <si>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</si>
  <si>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</si>
  <si>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</si>
  <si>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</si>
  <si>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</si>
  <si>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</si>
  <si>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</si>
  <si>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</si>
  <si>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</si>
  <si>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</si>
  <si>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</si>
  <si>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</si>
  <si>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</si>
  <si>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</si>
  <si>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</si>
  <si>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</si>
  <si>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</si>
  <si>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</si>
  <si>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</si>
  <si>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</si>
  <si>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</si>
  <si>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</si>
  <si>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</si>
  <si>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</si>
  <si>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</si>
  <si>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</si>
  <si>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</si>
  <si>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</si>
  <si>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</si>
  <si>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</si>
  <si>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</si>
  <si>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</si>
  <si>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</si>
  <si>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</si>
  <si>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</si>
  <si>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</si>
  <si>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</si>
  <si>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</si>
  <si>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</si>
  <si>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</si>
  <si>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</si>
  <si>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</si>
  <si>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</si>
  <si>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</si>
  <si>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</si>
  <si>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</si>
  <si>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</si>
  <si>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</si>
  <si>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</si>
  <si>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</si>
  <si>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</si>
  <si>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</si>
  <si>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</si>
  <si>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</si>
  <si>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</si>
  <si>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</si>
  <si>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</si>
  <si>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</si>
  <si>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</si>
  <si>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</si>
  <si>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</si>
  <si>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</si>
  <si>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</si>
  <si>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</si>
  <si>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</si>
  <si>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</si>
  <si>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</si>
  <si>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</si>
  <si>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</si>
  <si>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</si>
  <si>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</si>
  <si>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</si>
  <si>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</si>
  <si>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</si>
  <si>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</si>
  <si>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</si>
  <si>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</si>
  <si>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</si>
  <si>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</si>
  <si>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</si>
  <si>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</si>
  <si>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</si>
  <si>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</si>
  <si>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</si>
  <si>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</si>
  <si>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</si>
  <si>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</si>
  <si>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</si>
  <si>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</si>
  <si>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</si>
  <si>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</si>
  <si>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</si>
  <si>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</si>
  <si>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</si>
  <si>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</si>
  <si>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</si>
  <si>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</si>
  <si>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</si>
  <si>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</si>
  <si>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</si>
  <si>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</si>
  <si>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</si>
  <si>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</si>
  <si>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</si>
  <si>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</si>
  <si>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</si>
  <si>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</si>
  <si>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</si>
  <si>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</si>
  <si>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</si>
  <si>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</si>
  <si>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</si>
  <si>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</si>
  <si>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</si>
  <si>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</si>
  <si>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</si>
  <si>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</si>
  <si>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</si>
  <si>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</si>
  <si>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</si>
  <si>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</si>
  <si>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</si>
  <si>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</si>
  <si>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</si>
  <si>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</si>
  <si>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</si>
  <si>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</si>
  <si>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</si>
  <si>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</si>
  <si>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</si>
  <si>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</si>
  <si>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</si>
  <si>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</si>
  <si>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</si>
  <si>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</si>
  <si>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</si>
  <si>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</si>
  <si>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</si>
  <si>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</si>
  <si>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</si>
  <si>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</si>
  <si>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</si>
  <si>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</si>
  <si>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</si>
  <si>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</si>
  <si>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</si>
  <si>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</si>
  <si>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</si>
  <si>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</si>
  <si>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</si>
  <si>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</si>
  <si>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</si>
  <si>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</si>
  <si>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</si>
  <si>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</si>
  <si>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</si>
  <si>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</si>
  <si>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</si>
  <si>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</si>
  <si>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</si>
  <si>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</si>
  <si>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</si>
  <si>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</si>
  <si>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</si>
  <si>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</si>
  <si>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</si>
  <si>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</si>
  <si>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</si>
  <si>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</si>
  <si>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</si>
  <si>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</si>
  <si>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</si>
  <si>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</si>
  <si>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</si>
  <si>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</si>
  <si>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</si>
  <si>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</si>
  <si>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</si>
  <si>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</si>
  <si>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</si>
  <si>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</si>
  <si>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</si>
  <si>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</si>
  <si>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</si>
  <si>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</si>
  <si>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</si>
  <si>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</si>
  <si>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</si>
  <si>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</si>
  <si>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</si>
  <si>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</si>
  <si>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</si>
  <si>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</si>
  <si>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</si>
  <si>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</si>
  <si>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</si>
  <si>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</si>
  <si>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</si>
  <si>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</si>
  <si>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</si>
  <si>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</si>
  <si>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</si>
  <si>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</si>
  <si>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</si>
  <si>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</si>
  <si>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</si>
  <si>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</si>
  <si>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</si>
  <si>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</si>
  <si>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</si>
  <si>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</si>
  <si>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</si>
  <si>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</si>
  <si>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</si>
  <si>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</si>
  <si>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</si>
  <si>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</si>
  <si>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</si>
  <si>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</si>
  <si>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</si>
  <si>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</si>
  <si>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</si>
  <si>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</si>
  <si>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</si>
  <si>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</si>
  <si>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</si>
  <si>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</si>
  <si>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</si>
  <si>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</si>
  <si>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</si>
  <si>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</si>
  <si>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</si>
  <si>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</si>
  <si>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</si>
  <si>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</si>
  <si>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</si>
  <si>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</si>
  <si>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</si>
  <si>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</si>
  <si>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</si>
  <si>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</si>
  <si>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</si>
  <si>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</si>
  <si>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</si>
  <si>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</si>
  <si>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</si>
  <si>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</si>
  <si>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</si>
  <si>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</si>
  <si>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</si>
  <si>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</si>
  <si>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</si>
  <si>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</si>
  <si>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</si>
  <si>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</si>
  <si>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</si>
  <si>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</si>
  <si>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</si>
  <si>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</si>
  <si>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</si>
  <si>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</si>
  <si>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</si>
  <si>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</si>
  <si>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</si>
  <si>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</si>
  <si>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</si>
  <si>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</si>
  <si>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</si>
  <si>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</si>
  <si>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</si>
  <si>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</si>
  <si>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</si>
  <si>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</si>
  <si>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</si>
  <si>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</si>
  <si>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</si>
  <si>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</si>
  <si>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</si>
  <si>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</si>
  <si>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</si>
  <si>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</si>
  <si>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</si>
  <si>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</si>
  <si>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</si>
  <si>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</si>
  <si>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</si>
  <si>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</si>
  <si>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</si>
  <si>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</si>
  <si>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</si>
  <si>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</si>
  <si>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</si>
  <si>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</si>
  <si>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</si>
  <si>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</si>
  <si>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</si>
  <si>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</si>
  <si>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</si>
  <si>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</si>
  <si>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</si>
  <si>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</si>
  <si>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</si>
  <si>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</si>
  <si>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</si>
  <si>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</si>
  <si>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</si>
  <si>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</si>
  <si>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</si>
  <si>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</si>
  <si>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</si>
  <si>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</si>
  <si>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</si>
  <si>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</si>
  <si>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</si>
  <si>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</si>
  <si>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</si>
  <si>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</si>
  <si>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</si>
  <si>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</si>
  <si>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</si>
  <si>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</si>
  <si>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</si>
  <si>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</si>
  <si>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</si>
  <si>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</si>
  <si>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</si>
  <si>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</si>
  <si>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</si>
  <si>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</si>
  <si>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</si>
  <si>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</si>
  <si>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</si>
  <si>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</si>
  <si>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</si>
  <si>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</si>
  <si>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</si>
  <si>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</si>
  <si>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</si>
  <si>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</si>
  <si>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</si>
  <si>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</si>
  <si>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</si>
  <si>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</si>
  <si>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</si>
  <si>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</si>
  <si>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</si>
  <si>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</si>
  <si>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</si>
  <si>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</si>
  <si>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</si>
  <si>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</si>
  <si>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</si>
  <si>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</si>
  <si>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</si>
  <si>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</si>
  <si>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</si>
  <si>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</si>
  <si>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</si>
  <si>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</si>
  <si>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</si>
  <si>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</si>
  <si>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</si>
  <si>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</si>
  <si>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</si>
  <si>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</si>
  <si>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</si>
  <si>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</si>
  <si>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</si>
  <si>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</si>
  <si>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</si>
  <si>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</si>
  <si>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</si>
  <si>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</si>
  <si>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</si>
  <si>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</si>
  <si>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</si>
  <si>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</si>
  <si>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</si>
  <si>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</si>
  <si>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</si>
  <si>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</si>
  <si>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</si>
  <si>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</si>
  <si>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</si>
  <si>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</si>
  <si>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</si>
  <si>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</si>
  <si>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</si>
  <si>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</si>
  <si>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</si>
  <si>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</si>
  <si>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</si>
  <si>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</si>
  <si>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</si>
  <si>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</si>
  <si>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</si>
  <si>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</si>
  <si>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</si>
  <si>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</si>
  <si>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</si>
  <si>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</si>
  <si>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</si>
  <si>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</si>
  <si>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</si>
  <si>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</si>
  <si>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</si>
  <si>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</si>
  <si>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</si>
  <si>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</si>
  <si>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</si>
  <si>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</si>
  <si>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</si>
  <si>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</si>
  <si>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</si>
  <si>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</si>
  <si>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</si>
  <si>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</si>
  <si>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</si>
  <si>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</si>
  <si>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</si>
  <si>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</si>
  <si>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</si>
  <si>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</si>
  <si>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</si>
  <si>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</si>
  <si>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</si>
  <si>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</si>
  <si>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</si>
  <si>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</si>
  <si>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</si>
  <si>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</si>
  <si>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</si>
  <si>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</si>
  <si>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</si>
  <si>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</si>
  <si>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</si>
  <si>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</si>
  <si>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</si>
  <si>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</si>
  <si>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</si>
  <si>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</si>
  <si>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</si>
  <si>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</si>
  <si>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</si>
  <si>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</si>
  <si>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</si>
  <si>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</si>
  <si>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</si>
  <si>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</si>
  <si>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</si>
  <si>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</si>
  <si>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</si>
  <si>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</si>
  <si>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</si>
  <si>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</si>
  <si>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</si>
  <si>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</si>
  <si>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</si>
  <si>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</si>
  <si>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</si>
  <si>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</si>
  <si>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</si>
  <si>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</si>
  <si>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</si>
  <si>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</si>
  <si>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</si>
  <si>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</si>
  <si>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</si>
  <si>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</si>
  <si>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</si>
  <si>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</si>
  <si>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</si>
  <si>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</si>
  <si>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</si>
  <si>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</si>
  <si>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</si>
  <si>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</si>
  <si>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</si>
  <si>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</si>
  <si>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</si>
  <si>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</si>
  <si>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</si>
  <si>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</si>
  <si>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</si>
  <si>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</si>
  <si>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</si>
  <si>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</si>
  <si>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</si>
  <si>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</si>
  <si>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</si>
  <si>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</si>
  <si>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</si>
  <si>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</si>
  <si>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</si>
  <si>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</si>
  <si>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</si>
  <si>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</si>
  <si>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</si>
  <si>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</si>
  <si>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</si>
  <si>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</si>
  <si>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</si>
  <si>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</si>
  <si>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</si>
  <si>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</si>
  <si>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</si>
  <si>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</si>
  <si>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</si>
  <si>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</si>
  <si>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</si>
  <si>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</si>
  <si>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</si>
  <si>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</si>
  <si>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</si>
  <si>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</si>
  <si>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</si>
  <si>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</si>
  <si>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</si>
  <si>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</si>
  <si>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</si>
  <si>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</si>
  <si>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</si>
  <si>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</si>
  <si>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</si>
  <si>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</si>
  <si>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</si>
  <si>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</si>
  <si>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</si>
  <si>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</si>
  <si>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</si>
  <si>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</si>
  <si>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</si>
  <si>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</si>
  <si>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</si>
  <si>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</si>
  <si>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</si>
  <si>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</si>
  <si>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</si>
  <si>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</si>
  <si>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</si>
  <si>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</si>
  <si>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</si>
  <si>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</si>
  <si>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</si>
  <si>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</si>
  <si>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</si>
  <si>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</si>
  <si>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</si>
  <si>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</si>
  <si>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</si>
  <si>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</si>
  <si>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</si>
  <si>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</si>
  <si>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</si>
  <si>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</si>
  <si>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</si>
  <si>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</si>
  <si>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</si>
  <si>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</si>
  <si>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</si>
  <si>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</si>
  <si>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</si>
  <si>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</si>
  <si>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</si>
  <si>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</si>
  <si>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</si>
  <si>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</si>
  <si>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</si>
  <si>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</si>
  <si>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</si>
  <si>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</si>
  <si>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</si>
  <si>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</si>
  <si>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</si>
  <si>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</si>
  <si>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</si>
  <si>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</si>
  <si>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</si>
  <si>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</si>
  <si>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</si>
  <si>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</si>
  <si>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</si>
  <si>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</si>
  <si>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</si>
  <si>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</si>
  <si>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</si>
  <si>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</si>
  <si>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</si>
  <si>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</si>
  <si>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</si>
  <si>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</si>
  <si>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</si>
  <si>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</si>
  <si>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</si>
  <si>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</si>
  <si>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</si>
  <si>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</si>
  <si>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</si>
  <si>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</si>
  <si>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</si>
  <si>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</si>
  <si>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</si>
  <si>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</si>
  <si>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</si>
  <si>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</si>
  <si>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</si>
  <si>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</si>
  <si>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</si>
  <si>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</si>
  <si>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</si>
  <si>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</si>
  <si>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</si>
  <si>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</si>
  <si>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</si>
  <si>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</si>
  <si>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</si>
  <si>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</si>
  <si>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</si>
  <si>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</si>
  <si>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</si>
  <si>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</si>
  <si>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</si>
  <si>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</si>
  <si>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</si>
  <si>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</si>
  <si>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</si>
  <si>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</si>
  <si>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</si>
  <si>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</si>
  <si>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</si>
  <si>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</si>
  <si>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</si>
  <si>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</si>
  <si>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</si>
  <si>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</si>
  <si>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</si>
  <si>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</si>
  <si>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</si>
  <si>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</si>
  <si>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</si>
  <si>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</si>
  <si>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</si>
  <si>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</si>
  <si>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</si>
  <si>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</si>
  <si>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</si>
  <si>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</si>
  <si>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</si>
  <si>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</si>
  <si>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</si>
  <si>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</si>
  <si>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</si>
  <si>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</si>
  <si>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</si>
  <si>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</si>
  <si>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</si>
  <si>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</si>
  <si>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</si>
  <si>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</si>
  <si>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</si>
  <si>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</si>
  <si>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</si>
  <si>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</si>
  <si>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</si>
  <si>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</si>
  <si>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</si>
  <si>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</si>
  <si>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</si>
  <si>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</si>
  <si>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</si>
  <si>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</si>
  <si>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</si>
  <si>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</si>
  <si>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</si>
  <si>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</si>
  <si>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</si>
  <si>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</si>
  <si>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</si>
  <si>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</si>
  <si>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</si>
  <si>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</si>
  <si>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</si>
  <si>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</si>
  <si>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</si>
  <si>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</si>
  <si>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</si>
  <si>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</si>
  <si>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</si>
  <si>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</si>
  <si>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</si>
  <si>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</si>
  <si>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</si>
  <si>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</si>
  <si>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</si>
  <si>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</si>
  <si>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</si>
  <si>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</si>
  <si>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</si>
  <si>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</si>
  <si>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</si>
  <si>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</si>
  <si>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</si>
  <si>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</si>
  <si>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</si>
  <si>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</si>
  <si>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</si>
  <si>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</si>
  <si>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</si>
  <si>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</si>
  <si>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</si>
  <si>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</si>
  <si>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</si>
  <si>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</si>
  <si>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</si>
  <si>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</si>
  <si>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</si>
  <si>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</si>
  <si>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</si>
  <si>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</si>
  <si>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</si>
  <si>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</si>
  <si>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</si>
  <si>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</si>
  <si>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</si>
  <si>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</si>
  <si>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</si>
  <si>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</si>
  <si>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</si>
  <si>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</si>
  <si>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</si>
  <si>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</si>
  <si>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</si>
  <si>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</si>
  <si>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</si>
  <si>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</si>
  <si>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</si>
  <si>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</si>
  <si>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</si>
  <si>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</si>
  <si>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</si>
  <si>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</si>
  <si>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</si>
  <si>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</si>
  <si>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</si>
  <si>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</si>
  <si>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</si>
  <si>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</si>
  <si>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</si>
  <si>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</si>
  <si>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</si>
  <si>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</si>
  <si>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</si>
  <si>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</si>
  <si>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</si>
  <si>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</si>
  <si>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</si>
  <si>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</si>
  <si>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</si>
  <si>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</si>
  <si>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</si>
  <si>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</si>
  <si>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</si>
  <si>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</si>
  <si>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</si>
  <si>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</si>
  <si>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</si>
  <si>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</si>
  <si>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</si>
  <si>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</si>
  <si>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</si>
  <si>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</si>
  <si>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</si>
  <si>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</si>
  <si>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</si>
  <si>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</si>
  <si>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</si>
  <si>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</si>
  <si>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</si>
  <si>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</si>
  <si>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</si>
  <si>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</si>
  <si>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</si>
  <si>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</si>
  <si>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</si>
  <si>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</si>
  <si>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</si>
  <si>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</si>
  <si>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</si>
  <si>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</si>
  <si>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</si>
  <si>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</si>
  <si>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</si>
  <si>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</si>
  <si>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</si>
  <si>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</si>
  <si>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</si>
  <si>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</si>
  <si>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</si>
  <si>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</si>
  <si>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</si>
  <si>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</si>
  <si>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</si>
  <si>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</si>
  <si>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</si>
  <si>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</si>
  <si>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</si>
  <si>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</si>
  <si>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</si>
  <si>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</si>
  <si>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</si>
  <si>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</si>
  <si>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</si>
  <si>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</si>
  <si>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</si>
  <si>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</si>
  <si>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</si>
  <si>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</si>
  <si>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</si>
  <si>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</si>
  <si>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</si>
  <si>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</si>
  <si>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</si>
  <si>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</si>
  <si>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</si>
  <si>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</si>
  <si>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</si>
  <si>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</si>
  <si>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</si>
  <si>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</si>
  <si>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</si>
  <si>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</si>
  <si>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</si>
  <si>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</si>
  <si>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</si>
  <si>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</si>
  <si>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</si>
  <si>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</si>
  <si>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</si>
  <si>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</si>
  <si>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</si>
  <si>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</si>
  <si>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</si>
  <si>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</si>
  <si>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</si>
  <si>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</si>
  <si>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</si>
  <si>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</si>
  <si>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</si>
  <si>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</si>
  <si>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</si>
  <si>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</si>
  <si>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</si>
  <si>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</si>
  <si>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</si>
  <si>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</si>
  <si>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</si>
  <si>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</si>
  <si>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</si>
  <si>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</si>
  <si>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</si>
  <si>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</si>
  <si>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</si>
  <si>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</si>
  <si>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</si>
  <si>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</si>
  <si>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</si>
  <si>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</si>
  <si>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</si>
  <si>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</si>
  <si>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</si>
  <si>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</si>
  <si>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</si>
  <si>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</si>
  <si>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</si>
  <si>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</si>
  <si>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</si>
  <si>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</si>
  <si>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</si>
  <si>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</si>
  <si>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</si>
  <si>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</si>
  <si>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</si>
  <si>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</si>
  <si>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</si>
  <si>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</si>
  <si>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</si>
  <si>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</si>
  <si>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</si>
  <si>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</si>
  <si>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</si>
  <si>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</si>
  <si>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</si>
  <si>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</si>
  <si>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</si>
  <si>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</si>
  <si>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</si>
  <si>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</si>
  <si>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</si>
  <si>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</si>
  <si>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</si>
  <si>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</si>
  <si>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</si>
  <si>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</si>
  <si>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</si>
  <si>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</si>
  <si>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</si>
  <si>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</si>
  <si>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</si>
  <si>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</si>
  <si>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</si>
  <si>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</si>
  <si>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</si>
  <si>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</si>
  <si>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</si>
  <si>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</si>
  <si>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</si>
  <si>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</si>
  <si>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</si>
  <si>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</si>
  <si>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</si>
  <si>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</si>
  <si>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</si>
  <si>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</si>
  <si>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</si>
  <si>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</si>
  <si>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</si>
  <si>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</si>
  <si>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</si>
  <si>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</si>
  <si>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</si>
  <si>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</si>
  <si>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</si>
  <si>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</si>
  <si>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</si>
  <si>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</si>
  <si>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</si>
  <si>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</si>
  <si>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</si>
  <si>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</si>
  <si>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</si>
  <si>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</si>
  <si>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</si>
  <si>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</si>
  <si>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</si>
  <si>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</si>
  <si>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</si>
  <si>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</si>
  <si>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</si>
  <si>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</si>
  <si>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</si>
  <si>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</si>
  <si>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</si>
  <si>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</si>
  <si>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</si>
  <si>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</si>
  <si>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</si>
  <si>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</si>
  <si>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</si>
  <si>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</si>
  <si>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</si>
  <si>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</si>
  <si>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</si>
  <si>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</si>
  <si>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</si>
  <si>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</si>
  <si>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</si>
  <si>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</si>
  <si>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</si>
  <si>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</si>
  <si>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</si>
  <si>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</si>
  <si>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</si>
  <si>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</si>
  <si>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</si>
  <si>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</si>
  <si>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</si>
  <si>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</si>
  <si>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</si>
  <si>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</si>
  <si>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</si>
  <si>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</si>
  <si>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</si>
  <si>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</si>
  <si>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</si>
  <si>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</si>
  <si>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</si>
  <si>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</si>
  <si>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</si>
  <si>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</si>
  <si>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</si>
  <si>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</si>
  <si>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</si>
  <si>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</si>
  <si>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</si>
  <si>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</si>
  <si>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</si>
  <si>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</si>
  <si>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</si>
  <si>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</si>
  <si>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</si>
  <si>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</si>
  <si>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</si>
  <si>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</si>
  <si>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</si>
  <si>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</si>
  <si>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</si>
  <si>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</si>
  <si>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</si>
  <si>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</si>
  <si>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</si>
  <si>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</si>
  <si>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</si>
  <si>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</si>
  <si>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</si>
  <si>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</si>
  <si>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</si>
  <si>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</si>
  <si>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</si>
  <si>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</si>
  <si>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</si>
  <si>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</si>
  <si>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</si>
  <si>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</si>
  <si>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</si>
  <si>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</si>
  <si>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</si>
  <si>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</si>
  <si>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</si>
  <si>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</si>
  <si>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</si>
  <si>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</si>
  <si>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</si>
  <si>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</si>
  <si>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</si>
  <si>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</si>
  <si>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</si>
  <si>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</si>
  <si>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</si>
  <si>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</si>
  <si>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</si>
  <si>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</si>
  <si>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</si>
  <si>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</si>
  <si>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</si>
  <si>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</si>
  <si>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</si>
  <si>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</si>
  <si>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</si>
  <si>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</si>
  <si>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</si>
  <si>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</si>
  <si>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</si>
  <si>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</si>
  <si>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</si>
  <si>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</si>
  <si>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</si>
  <si>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</si>
  <si>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</si>
  <si>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</si>
  <si>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</si>
  <si>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</si>
  <si>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</si>
  <si>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</si>
  <si>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</si>
  <si>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</si>
  <si>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</si>
  <si>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</si>
  <si>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</si>
  <si>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</si>
  <si>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</si>
  <si>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</si>
  <si>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</si>
  <si>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</si>
  <si>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</si>
  <si>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</si>
  <si>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</si>
  <si>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</si>
  <si>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</si>
  <si>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</si>
  <si>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</si>
  <si>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</si>
  <si>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</si>
  <si>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</si>
  <si>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</si>
  <si>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</si>
  <si>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</si>
  <si>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</si>
  <si>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</si>
  <si>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</si>
  <si>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</si>
  <si>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</si>
  <si>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</si>
  <si>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</si>
  <si>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</si>
  <si>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</si>
  <si>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</si>
  <si>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</si>
  <si>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</si>
  <si>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</si>
  <si>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</si>
  <si>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</si>
  <si>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</si>
  <si>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</si>
  <si>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</si>
  <si>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</si>
  <si>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</si>
  <si>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</si>
  <si>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</si>
  <si>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</si>
  <si>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</si>
  <si>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</si>
  <si>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</si>
  <si>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</si>
  <si>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</si>
  <si>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</si>
  <si>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</si>
  <si>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</si>
  <si>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</si>
  <si>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</si>
  <si>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</si>
  <si>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</si>
  <si>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</si>
  <si>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</si>
  <si>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</si>
  <si>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</si>
  <si>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</si>
  <si>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</si>
  <si>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</si>
  <si>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</si>
  <si>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</si>
  <si>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</si>
  <si>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</si>
  <si>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</si>
  <si>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</si>
  <si>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</si>
  <si>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</si>
  <si>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</si>
  <si>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</si>
  <si>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</si>
  <si>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</si>
  <si>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</si>
  <si>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</si>
  <si>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</si>
  <si>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</si>
  <si>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</si>
  <si>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</si>
  <si>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</si>
  <si>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</si>
  <si>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</si>
  <si>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</si>
  <si>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</si>
  <si>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</si>
  <si>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</si>
  <si>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</si>
  <si>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</si>
  <si>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</si>
  <si>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</si>
  <si>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</si>
  <si>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</si>
  <si>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</si>
  <si>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</si>
  <si>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</si>
  <si>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</si>
  <si>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</si>
  <si>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</si>
  <si>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</si>
  <si>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</si>
  <si>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</si>
  <si>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</si>
  <si>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</si>
  <si>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</si>
  <si>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</si>
  <si>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</si>
  <si>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</si>
  <si>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</si>
  <si>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</si>
  <si>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</si>
  <si>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</si>
  <si>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</si>
  <si>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</si>
  <si>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</si>
  <si>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</si>
  <si>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</si>
  <si>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</si>
  <si>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</si>
  <si>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</si>
  <si>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</si>
  <si>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</si>
  <si>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</si>
  <si>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</si>
  <si>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</si>
  <si>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</si>
  <si>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</si>
  <si>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</si>
  <si>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</si>
  <si>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</si>
  <si>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</si>
  <si>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</si>
  <si>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</si>
  <si>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</si>
  <si>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</si>
  <si>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</si>
  <si>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</si>
  <si>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</si>
  <si>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</si>
  <si>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</si>
  <si>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</si>
  <si>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</si>
  <si>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</si>
  <si>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</si>
  <si>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</si>
  <si>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</si>
  <si>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</si>
  <si>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</si>
  <si>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</si>
  <si>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</si>
  <si>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</si>
  <si>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</si>
  <si>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</si>
  <si>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</si>
  <si>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</si>
  <si>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</si>
  <si>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</si>
  <si>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</si>
  <si>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</si>
  <si>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</si>
  <si>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</si>
  <si>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</si>
  <si>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</si>
  <si>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</si>
  <si>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</si>
  <si>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</si>
  <si>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</si>
  <si>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</si>
  <si>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</si>
  <si>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</si>
  <si>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</si>
  <si>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</si>
  <si>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</si>
  <si>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</si>
  <si>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</si>
  <si>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</si>
  <si>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</si>
  <si>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</si>
  <si>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</si>
  <si>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</si>
  <si>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</si>
  <si>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</si>
  <si>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</si>
  <si>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</si>
  <si>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</si>
  <si>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</si>
  <si>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</si>
  <si>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</si>
  <si>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</si>
  <si>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</si>
  <si>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</si>
  <si>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</si>
  <si>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</si>
  <si>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</si>
  <si>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</si>
  <si>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</si>
  <si>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</si>
  <si>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</si>
  <si>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</si>
  <si>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</si>
  <si>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</si>
  <si>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</si>
  <si>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</si>
  <si>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</si>
  <si>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</si>
  <si>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</si>
  <si>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</si>
  <si>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</si>
  <si>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</si>
  <si>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</si>
  <si>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</si>
  <si>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</si>
  <si>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</si>
  <si>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</si>
  <si>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</si>
  <si>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</si>
  <si>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</si>
  <si>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</si>
  <si>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</si>
  <si>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</si>
  <si>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</si>
  <si>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</si>
  <si>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</si>
  <si>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</si>
  <si>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</si>
  <si>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</si>
  <si>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</si>
  <si>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</si>
  <si>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</si>
  <si>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</si>
  <si>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</si>
  <si>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</si>
  <si>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</si>
  <si>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</si>
  <si>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</si>
  <si>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</si>
  <si>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</si>
  <si>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</si>
  <si>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</si>
  <si>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</si>
  <si>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</si>
  <si>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</si>
  <si>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</si>
  <si>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</si>
  <si>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</si>
  <si>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</si>
  <si>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</si>
  <si>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</si>
  <si>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</si>
  <si>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</si>
  <si>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</si>
  <si>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</si>
  <si>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</si>
  <si>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</si>
  <si>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</si>
  <si>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</si>
  <si>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</si>
  <si>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</si>
  <si>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</si>
  <si>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</si>
  <si>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</si>
  <si>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</si>
  <si>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</si>
  <si>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</si>
  <si>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</si>
  <si>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</si>
  <si>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</si>
  <si>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</si>
  <si>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</si>
  <si>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</si>
  <si>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</si>
  <si>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</si>
  <si>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</si>
  <si>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</si>
  <si>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</si>
  <si>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</si>
  <si>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</si>
  <si>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</si>
  <si>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</si>
  <si>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</si>
  <si>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</si>
  <si>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</si>
  <si>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</si>
  <si>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</si>
  <si>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</si>
  <si>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</si>
  <si>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</si>
  <si>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</si>
  <si>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</si>
  <si>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</si>
  <si>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</si>
  <si>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</si>
  <si>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</si>
  <si>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</si>
  <si>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</si>
  <si>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</si>
  <si>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</si>
  <si>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</si>
  <si>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</si>
  <si>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</si>
  <si>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</si>
  <si>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</si>
  <si>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</si>
  <si>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</si>
  <si>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</si>
  <si>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</si>
  <si>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</si>
  <si>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</si>
  <si>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</si>
  <si>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</si>
  <si>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</si>
  <si>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</si>
  <si>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</si>
  <si>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</si>
  <si>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</si>
  <si>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</si>
  <si>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</si>
  <si>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</si>
  <si>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</si>
  <si>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</si>
  <si>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</si>
  <si>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</si>
  <si>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</si>
  <si>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</si>
  <si>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</si>
  <si>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</si>
  <si>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</si>
  <si>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</si>
  <si>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</si>
  <si>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</si>
  <si>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</si>
  <si>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</si>
  <si>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</si>
  <si>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</si>
  <si>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</si>
  <si>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</si>
  <si>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</si>
  <si>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</si>
  <si>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</si>
  <si>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</si>
  <si>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</si>
  <si>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</si>
  <si>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</si>
  <si>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</si>
  <si>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</si>
  <si>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</si>
  <si>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</si>
  <si>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</si>
  <si>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</si>
  <si>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</si>
  <si>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</si>
  <si>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</si>
  <si>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</si>
  <si>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</si>
  <si>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</si>
  <si>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</si>
  <si>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</si>
  <si>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</si>
  <si>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</si>
  <si>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</si>
  <si>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</si>
  <si>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</si>
  <si>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</si>
  <si>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</si>
  <si>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</si>
  <si>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</si>
  <si>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</si>
  <si>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</si>
  <si>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</si>
  <si>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</si>
  <si>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</si>
  <si>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</si>
  <si>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</si>
  <si>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</si>
  <si>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</si>
  <si>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</si>
  <si>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</si>
  <si>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</si>
  <si>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</si>
  <si>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</si>
  <si>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</si>
  <si>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</si>
  <si>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</si>
  <si>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</si>
  <si>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</si>
  <si>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</si>
  <si>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</si>
  <si>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</si>
  <si>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</si>
  <si>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</si>
  <si>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</si>
  <si>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</si>
  <si>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</si>
  <si>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</si>
  <si>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</si>
  <si>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</si>
  <si>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</si>
  <si>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</si>
  <si>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</si>
  <si>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</si>
  <si>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</si>
  <si>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</si>
  <si>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</si>
  <si>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</si>
  <si>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</si>
  <si>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</si>
  <si>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</si>
  <si>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</si>
  <si>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</si>
  <si>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</si>
  <si>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</si>
  <si>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</si>
  <si>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</si>
  <si>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</si>
  <si>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</si>
  <si>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</si>
  <si>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</si>
  <si>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</si>
  <si>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</si>
  <si>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</si>
  <si>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</si>
  <si>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</si>
  <si>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</si>
  <si>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</si>
  <si>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</si>
  <si>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</si>
  <si>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</si>
  <si>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</si>
  <si>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</si>
  <si>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</si>
  <si>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</si>
  <si>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</si>
  <si>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</si>
  <si>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</si>
  <si>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</si>
  <si>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</si>
  <si>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</si>
  <si>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</si>
  <si>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</si>
  <si>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</si>
  <si>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</si>
  <si>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</si>
  <si>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</si>
  <si>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</si>
  <si>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</si>
  <si>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</si>
  <si>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</si>
  <si>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</si>
  <si>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</si>
  <si>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</si>
  <si>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</si>
  <si>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</si>
  <si>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</si>
  <si>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</si>
  <si>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</si>
  <si>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</si>
  <si>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</si>
  <si>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</si>
  <si>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</si>
  <si>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</si>
  <si>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</si>
  <si>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</si>
  <si>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</si>
  <si>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</si>
  <si>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</si>
  <si>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</si>
  <si>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</si>
  <si>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</si>
  <si>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</si>
  <si>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</si>
  <si>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</si>
  <si>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</si>
  <si>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</si>
  <si>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</si>
  <si>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</si>
  <si>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</si>
  <si>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</si>
  <si>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</si>
  <si>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</si>
  <si>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</si>
  <si>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</si>
  <si>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</si>
  <si>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</si>
  <si>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</si>
  <si>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</si>
  <si>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</si>
  <si>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</si>
  <si>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</si>
  <si>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</si>
  <si>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</si>
  <si>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</si>
  <si>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</si>
  <si>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</si>
  <si>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</si>
  <si>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</si>
  <si>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</si>
  <si>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</si>
  <si>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</si>
  <si>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</si>
  <si>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</si>
  <si>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</si>
  <si>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</si>
  <si>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</si>
  <si>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</si>
  <si>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</si>
  <si>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</si>
  <si>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</si>
  <si>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</si>
  <si>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</si>
  <si>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</si>
  <si>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</si>
  <si>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</si>
  <si>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</si>
  <si>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</si>
  <si>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</si>
  <si>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</si>
  <si>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</si>
  <si>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</si>
  <si>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</si>
  <si>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</si>
  <si>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</si>
  <si>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</si>
  <si>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</si>
  <si>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</si>
  <si>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</si>
  <si>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</si>
  <si>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</si>
  <si>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</si>
  <si>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</si>
  <si>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</si>
  <si>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</si>
  <si>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</si>
  <si>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</si>
  <si>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</si>
  <si>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</si>
  <si>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</si>
  <si>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</si>
  <si>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</si>
  <si>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</si>
  <si>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</si>
  <si>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</si>
  <si>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</si>
  <si>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</si>
  <si>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</si>
  <si>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</si>
  <si>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</si>
  <si>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</si>
  <si>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</si>
  <si>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</si>
  <si>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</si>
  <si>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</si>
  <si>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</si>
  <si>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</si>
  <si>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</si>
  <si>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</si>
  <si>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</si>
  <si>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</si>
  <si>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</si>
  <si>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</si>
  <si>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</si>
  <si>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</si>
  <si>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</si>
  <si>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</si>
  <si>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</si>
  <si>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</si>
  <si>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</si>
  <si>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</si>
  <si>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</si>
  <si>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</si>
  <si>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</si>
  <si>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</si>
  <si>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</si>
  <si>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</si>
  <si>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</si>
  <si>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</si>
  <si>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</si>
  <si>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</si>
  <si>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</si>
  <si>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</si>
  <si>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</si>
  <si>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</si>
  <si>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</si>
  <si>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</si>
  <si>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</si>
  <si>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</si>
  <si>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</si>
  <si>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</si>
  <si>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</si>
  <si>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</si>
  <si>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</si>
  <si>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</si>
  <si>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</si>
  <si>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</si>
  <si>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</si>
  <si>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</si>
  <si>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</si>
  <si>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</si>
  <si>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</si>
  <si>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</si>
  <si>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</si>
  <si>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</si>
  <si>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</si>
  <si>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</si>
  <si>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</si>
  <si>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</si>
  <si>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</si>
  <si>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</si>
  <si>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</si>
  <si>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</si>
  <si>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</si>
  <si>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</si>
  <si>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</si>
  <si>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</si>
  <si>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</si>
  <si>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</si>
  <si>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</si>
  <si>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</si>
  <si>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</si>
  <si>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</si>
  <si>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</si>
  <si>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</si>
  <si>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</si>
  <si>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</si>
  <si>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</si>
  <si>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</si>
  <si>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</si>
  <si>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</si>
  <si>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</si>
  <si>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</si>
  <si>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</si>
  <si>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</si>
  <si>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</si>
  <si>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</si>
  <si>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</si>
  <si>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</si>
  <si>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</si>
  <si>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</si>
  <si>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</si>
  <si>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</si>
  <si>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</si>
  <si>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</si>
  <si>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</si>
  <si>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</si>
  <si>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</si>
  <si>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</si>
  <si>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</si>
  <si>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</si>
  <si>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</si>
  <si>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</si>
  <si>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</si>
  <si>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</si>
  <si>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</si>
  <si>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</si>
  <si>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</si>
  <si>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</si>
  <si>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</si>
  <si>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</si>
  <si>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</si>
  <si>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</si>
  <si>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</si>
  <si>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</si>
  <si>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</si>
  <si>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</si>
  <si>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</si>
  <si>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</si>
  <si>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</si>
  <si>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</si>
  <si>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</si>
  <si>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</si>
  <si>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</si>
  <si>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</si>
  <si>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</si>
  <si>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</si>
  <si>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</si>
  <si>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</si>
  <si>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</si>
  <si>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</si>
  <si>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</si>
  <si>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</si>
  <si>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</si>
  <si>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</si>
  <si>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</si>
  <si>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</si>
  <si>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</si>
  <si>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</si>
  <si>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</si>
  <si>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</si>
  <si>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</si>
  <si>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</si>
  <si>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</si>
  <si>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</si>
  <si>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</si>
  <si>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</si>
  <si>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</si>
  <si>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</si>
  <si>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</si>
  <si>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</si>
  <si>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</si>
  <si>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</si>
  <si>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</si>
  <si>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</si>
  <si>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</si>
  <si>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</si>
  <si>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</si>
  <si>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</si>
  <si>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</si>
  <si>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</si>
  <si>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</si>
  <si>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</si>
  <si>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</si>
  <si>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</si>
  <si>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</si>
  <si>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</si>
  <si>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</si>
  <si>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</si>
  <si>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</si>
  <si>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</si>
  <si>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</si>
  <si>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</si>
  <si>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</si>
  <si>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</si>
  <si>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</si>
  <si>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</si>
  <si>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</si>
  <si>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</si>
  <si>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</si>
  <si>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</si>
  <si>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</si>
  <si>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</si>
  <si>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</si>
  <si>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</si>
  <si>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</si>
  <si>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</si>
  <si>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</si>
  <si>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</si>
  <si>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</si>
  <si>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</si>
  <si>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</si>
  <si>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</si>
  <si>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</si>
  <si>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</si>
  <si>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</si>
  <si>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</si>
  <si>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</si>
  <si>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</si>
  <si>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</si>
  <si>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</si>
  <si>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</si>
  <si>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</si>
  <si>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</si>
  <si>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</si>
  <si>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</si>
  <si>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</si>
  <si>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</si>
  <si>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</si>
  <si>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</si>
  <si>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</si>
  <si>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</si>
  <si>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</si>
  <si>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</si>
  <si>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</si>
  <si>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</si>
  <si>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</si>
  <si>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</si>
  <si>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</si>
  <si>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</si>
  <si>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</si>
  <si>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</si>
  <si>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</si>
  <si>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</si>
  <si>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</si>
  <si>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</si>
  <si>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</si>
  <si>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</si>
  <si>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</si>
  <si>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</si>
  <si>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</si>
  <si>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</si>
  <si>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</si>
  <si>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</si>
  <si>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</si>
  <si>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</si>
  <si>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</si>
  <si>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</si>
  <si>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</si>
  <si>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</si>
  <si>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</si>
  <si>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</si>
  <si>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</si>
  <si>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</si>
  <si>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</si>
  <si>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</si>
  <si>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</si>
  <si>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</si>
  <si>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</si>
  <si>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</si>
  <si>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</si>
  <si>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</si>
  <si>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</si>
  <si>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</si>
  <si>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</si>
  <si>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</si>
  <si>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</si>
  <si>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</si>
  <si>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</si>
  <si>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</si>
  <si>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</si>
  <si>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</si>
  <si>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</si>
  <si>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</si>
  <si>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</si>
  <si>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</si>
  <si>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</si>
  <si>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</si>
  <si>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</si>
  <si>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</si>
  <si>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</si>
  <si>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</si>
  <si>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</si>
  <si>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</si>
  <si>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</si>
  <si>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</si>
  <si>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</si>
  <si>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</si>
  <si>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</si>
  <si>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</si>
  <si>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</si>
  <si>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</si>
  <si>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</si>
  <si>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</si>
  <si>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</si>
  <si>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</si>
  <si>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</si>
  <si>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</si>
  <si>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</si>
  <si>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</si>
  <si>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</si>
  <si>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</si>
  <si>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</si>
  <si>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</si>
  <si>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</si>
  <si>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</si>
  <si>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</si>
  <si>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</si>
  <si>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</si>
  <si>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</si>
  <si>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</si>
  <si>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</si>
  <si>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</si>
  <si>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</si>
  <si>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</si>
  <si>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</si>
  <si>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</si>
  <si>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</si>
  <si>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</si>
  <si>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</si>
  <si>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</si>
  <si>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</si>
  <si>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</si>
  <si>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</si>
  <si>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</si>
  <si>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</si>
  <si>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</si>
  <si>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</si>
  <si>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</si>
  <si>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</si>
  <si>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</si>
  <si>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</si>
  <si>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</si>
  <si>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</si>
  <si>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</si>
  <si>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</si>
  <si>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</si>
  <si>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</si>
  <si>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</si>
  <si>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</si>
  <si>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</si>
  <si>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</si>
  <si>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</si>
  <si>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</si>
  <si>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</si>
  <si>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</si>
  <si>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</si>
  <si>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</si>
  <si>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</si>
  <si>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</si>
  <si>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</si>
  <si>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</si>
  <si>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</si>
  <si>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</si>
  <si>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</si>
  <si>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</si>
  <si>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</si>
  <si>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</si>
  <si>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</si>
  <si>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</si>
  <si>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</si>
  <si>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</si>
  <si>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</si>
  <si>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</si>
  <si>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</si>
  <si>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</si>
  <si>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</si>
  <si>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</si>
  <si>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</si>
  <si>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</si>
  <si>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</si>
  <si>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</si>
  <si>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</si>
  <si>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</si>
  <si>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</si>
  <si>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</si>
  <si>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</si>
  <si>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</si>
  <si>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</si>
  <si>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</si>
  <si>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</si>
  <si>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</si>
  <si>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</si>
  <si>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</si>
  <si>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</si>
  <si>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</si>
  <si>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</si>
  <si>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</si>
  <si>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</si>
  <si>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</si>
  <si>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</si>
  <si>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</si>
  <si>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</si>
  <si>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</si>
  <si>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</si>
  <si>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</si>
  <si>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</si>
  <si>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</si>
  <si>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</si>
  <si>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</si>
  <si>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</si>
  <si>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</si>
  <si>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</si>
  <si>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</si>
  <si>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</si>
  <si>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</si>
  <si>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</si>
  <si>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</si>
  <si>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</si>
  <si>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</si>
  <si>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</si>
  <si>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</si>
  <si>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</si>
  <si>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</si>
  <si>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</si>
  <si>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</si>
  <si>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</si>
  <si>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</si>
  <si>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</si>
  <si>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</si>
  <si>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</si>
  <si>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</si>
  <si>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</si>
  <si>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</si>
  <si>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</si>
  <si>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</si>
  <si>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</si>
  <si>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</si>
  <si>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</si>
  <si>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</si>
  <si>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</si>
  <si>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</si>
  <si>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</si>
  <si>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</si>
  <si>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</si>
  <si>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</si>
  <si>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</si>
  <si>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</si>
  <si>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</si>
  <si>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</si>
  <si>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</si>
  <si>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</si>
  <si>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</si>
  <si>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</si>
  <si>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</si>
  <si>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</si>
  <si>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</si>
  <si>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</si>
  <si>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</si>
  <si>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</si>
  <si>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</si>
  <si>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</si>
  <si>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</si>
  <si>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</si>
  <si>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</si>
  <si>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</si>
  <si>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</si>
  <si>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</si>
  <si>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</si>
  <si>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</si>
  <si>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</si>
  <si>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</si>
  <si>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</si>
  <si>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</si>
  <si>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</si>
  <si>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</si>
  <si>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</si>
  <si>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</si>
  <si>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</si>
  <si>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</si>
  <si>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</si>
  <si>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</si>
  <si>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</si>
  <si>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</si>
  <si>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</si>
  <si>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</si>
  <si>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</si>
  <si>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</si>
  <si>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</si>
  <si>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</si>
  <si>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</si>
  <si>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</si>
  <si>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</si>
  <si>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</si>
  <si>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</si>
  <si>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</si>
  <si>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</si>
  <si>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</si>
  <si>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</si>
  <si>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</si>
  <si>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</si>
  <si>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</si>
  <si>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</si>
  <si>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</si>
  <si>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</si>
  <si>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</si>
  <si>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</si>
  <si>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</si>
  <si>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</si>
  <si>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</si>
  <si>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</si>
  <si>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</si>
  <si>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</si>
  <si>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</si>
  <si>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</si>
  <si>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</si>
  <si>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</si>
  <si>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</si>
  <si>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</si>
  <si>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</si>
  <si>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</si>
  <si>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</si>
  <si>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</si>
  <si>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</si>
  <si>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</si>
  <si>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</si>
  <si>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</si>
  <si>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</si>
  <si>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</si>
  <si>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</si>
  <si>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</si>
  <si>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</si>
  <si>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</si>
  <si>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</si>
  <si>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</si>
  <si>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</si>
  <si>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</si>
  <si>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</si>
  <si>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</si>
  <si>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</si>
  <si>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</si>
  <si>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</si>
  <si>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</si>
  <si>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</si>
  <si>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</si>
  <si>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</si>
  <si>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</si>
  <si>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</si>
  <si>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</si>
  <si>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</si>
  <si>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</si>
  <si>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</si>
  <si>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</si>
  <si>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</si>
  <si>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</si>
  <si>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</si>
  <si>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</si>
  <si>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</si>
  <si>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</si>
  <si>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</si>
  <si>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</si>
  <si>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</si>
  <si>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</si>
  <si>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</si>
  <si>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</si>
  <si>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</si>
  <si>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</si>
  <si>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</si>
  <si>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</si>
  <si>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</si>
  <si>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</si>
  <si>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</si>
  <si>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</si>
  <si>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</si>
  <si>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</si>
  <si>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</si>
  <si>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</si>
  <si>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</si>
  <si>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</si>
  <si>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</si>
  <si>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</si>
  <si>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</si>
  <si>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</si>
  <si>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</si>
  <si>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</si>
  <si>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</si>
  <si>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</si>
  <si>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</si>
  <si>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</si>
  <si>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</si>
  <si>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</si>
  <si>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</si>
  <si>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</si>
  <si>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</si>
  <si>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</si>
  <si>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</si>
  <si>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</si>
  <si>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</si>
  <si>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</si>
  <si>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</si>
  <si>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</si>
  <si>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</si>
  <si>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</si>
  <si>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</si>
  <si>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</si>
  <si>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</si>
  <si>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</si>
  <si>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</si>
  <si>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</si>
  <si>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</si>
  <si>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</si>
  <si>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</si>
  <si>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</si>
  <si>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</si>
  <si>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</si>
  <si>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</si>
  <si>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</si>
  <si>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</si>
  <si>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</si>
  <si>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</si>
  <si>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</si>
  <si>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</si>
  <si>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</si>
  <si>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</si>
  <si>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</si>
  <si>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</si>
  <si>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</si>
  <si>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</si>
  <si>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</si>
  <si>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</si>
  <si>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</si>
  <si>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</si>
  <si>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</si>
  <si>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</si>
  <si>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</si>
  <si>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</si>
  <si>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</si>
  <si>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</si>
  <si>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</si>
  <si>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</si>
  <si>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</si>
  <si>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</si>
  <si>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</si>
  <si>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</si>
  <si>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</si>
  <si>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</si>
  <si>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</si>
  <si>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</si>
  <si>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</si>
  <si>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</si>
  <si>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</si>
  <si>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</si>
  <si>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</si>
  <si>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</si>
  <si>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</si>
  <si>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</si>
  <si>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</si>
  <si>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</si>
  <si>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</si>
  <si>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</si>
  <si>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</si>
  <si>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</si>
  <si>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</si>
  <si>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</si>
  <si>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</si>
  <si>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</si>
  <si>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</si>
  <si>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</si>
  <si>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</si>
  <si>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</si>
  <si>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</si>
  <si>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</si>
  <si>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</si>
  <si>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</si>
  <si>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</si>
  <si>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</si>
  <si>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</si>
  <si>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</si>
  <si>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</si>
  <si>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</si>
  <si>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</si>
  <si>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</si>
  <si>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</si>
  <si>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</si>
  <si>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</si>
  <si>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</si>
  <si>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</si>
  <si>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</si>
  <si>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</si>
  <si>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</si>
  <si>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</si>
  <si>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</si>
  <si>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</si>
  <si>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</si>
  <si>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</si>
  <si>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</si>
  <si>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</si>
  <si>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</si>
  <si>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</si>
  <si>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</si>
  <si>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</si>
  <si>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</si>
  <si>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</si>
  <si>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</si>
  <si>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</si>
  <si>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</si>
  <si>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</si>
  <si>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</si>
  <si>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</si>
  <si>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</si>
  <si>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</si>
  <si>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</si>
  <si>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</si>
  <si>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</si>
  <si>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</si>
  <si>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</si>
  <si>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</si>
  <si>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</si>
  <si>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</si>
  <si>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</si>
  <si>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</si>
  <si>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</si>
  <si>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</si>
  <si>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</si>
  <si>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</si>
  <si>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</si>
  <si>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</si>
  <si>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</si>
  <si>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</si>
  <si>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</si>
  <si>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</si>
  <si>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</si>
  <si>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</si>
  <si>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</si>
  <si>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</si>
  <si>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</si>
  <si>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</si>
  <si>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</si>
  <si>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</si>
  <si>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</si>
  <si>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</si>
  <si>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</si>
  <si>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</si>
  <si>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</si>
  <si>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</si>
  <si>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</si>
  <si>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</si>
  <si>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</si>
  <si>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</si>
  <si>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</si>
  <si>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</si>
  <si>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</si>
  <si>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</si>
  <si>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</si>
  <si>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</si>
  <si>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</si>
  <si>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</si>
  <si>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</si>
  <si>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</si>
  <si>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</si>
  <si>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</si>
  <si>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</si>
  <si>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</si>
  <si>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</si>
  <si>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</si>
  <si>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</si>
  <si>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</si>
  <si>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</si>
  <si>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</si>
  <si>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</si>
  <si>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</si>
  <si>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</si>
  <si>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</si>
  <si>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</si>
  <si>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</si>
  <si>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</si>
  <si>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</si>
  <si>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</si>
  <si>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</si>
  <si>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</si>
  <si>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</si>
  <si>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</si>
  <si>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</si>
  <si>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</si>
  <si>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</si>
  <si>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</si>
  <si>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</si>
  <si>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</si>
  <si>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</si>
  <si>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</si>
  <si>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</si>
  <si>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</si>
  <si>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</si>
  <si>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</si>
  <si>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</si>
  <si>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</si>
  <si>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</si>
  <si>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</si>
  <si>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</si>
  <si>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</si>
  <si>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</si>
  <si>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</si>
  <si>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</si>
  <si>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</si>
  <si>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</si>
  <si>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</si>
  <si>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</si>
  <si>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</si>
  <si>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</si>
  <si>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</si>
  <si>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</si>
  <si>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</si>
  <si>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</si>
  <si>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</si>
  <si>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</si>
  <si>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</si>
  <si>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</si>
  <si>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</si>
  <si>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</si>
  <si>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</si>
  <si>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</si>
  <si>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</si>
  <si>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</si>
  <si>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</si>
  <si>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</si>
  <si>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</si>
  <si>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</si>
  <si>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</si>
  <si>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</si>
  <si>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</si>
  <si>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</si>
  <si>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</si>
  <si>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</si>
  <si>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</si>
  <si>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</si>
  <si>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</si>
  <si>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</si>
  <si>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</si>
  <si>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</si>
  <si>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</si>
  <si>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</si>
  <si>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</si>
  <si>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</si>
  <si>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</si>
  <si>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</si>
  <si>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</si>
  <si>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</si>
  <si>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</si>
  <si>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</si>
  <si>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</si>
  <si>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</si>
  <si>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</si>
  <si>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</si>
  <si>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</si>
  <si>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</si>
  <si>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</si>
  <si>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</si>
  <si>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</si>
  <si>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</si>
  <si>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</si>
  <si>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</si>
  <si>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</si>
  <si>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</si>
  <si>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</si>
  <si>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</si>
  <si>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</si>
  <si>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</si>
  <si>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</si>
  <si>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</si>
  <si>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</si>
  <si>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</si>
  <si>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</si>
  <si>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</si>
  <si>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</si>
  <si>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</si>
  <si>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</si>
  <si>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</si>
  <si>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</si>
  <si>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</si>
  <si>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</si>
  <si>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</si>
  <si>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</si>
  <si>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</si>
  <si>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</si>
  <si>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</si>
  <si>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</si>
  <si>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</si>
  <si>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</si>
  <si>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</si>
  <si>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</si>
  <si>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</si>
  <si>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</si>
  <si>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</si>
  <si>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</si>
  <si>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</si>
  <si>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</si>
  <si>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</si>
  <si>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</si>
  <si>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</si>
  <si>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</si>
  <si>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</si>
  <si>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</si>
  <si>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</si>
  <si>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</si>
  <si>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</si>
  <si>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</si>
  <si>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</si>
  <si>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</si>
  <si>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</si>
  <si>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</si>
  <si>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</si>
  <si>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</si>
  <si>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</si>
  <si>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</si>
  <si>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</si>
  <si>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</si>
  <si>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</si>
  <si>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</si>
  <si>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</si>
  <si>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</si>
  <si>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</si>
  <si>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</si>
  <si>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</si>
  <si>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</si>
  <si>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</si>
  <si>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</si>
  <si>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</si>
  <si>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</si>
  <si>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</si>
  <si>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</si>
  <si>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</si>
  <si>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</si>
  <si>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</si>
  <si>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</si>
  <si>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</si>
  <si>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</si>
  <si>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</si>
  <si>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</si>
  <si>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</si>
  <si>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</si>
  <si>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</si>
  <si>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</si>
  <si>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</si>
  <si>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</si>
  <si>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</si>
  <si>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</si>
  <si>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</si>
  <si>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</si>
  <si>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</si>
  <si>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</si>
  <si>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</si>
  <si>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</si>
  <si>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</si>
  <si>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</si>
  <si>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</si>
  <si>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</si>
  <si>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</si>
  <si>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</si>
  <si>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</si>
  <si>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</si>
  <si>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</si>
  <si>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</si>
  <si>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</si>
  <si>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</si>
  <si>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</si>
  <si>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</si>
  <si>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</si>
  <si>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</si>
  <si>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</si>
  <si>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</si>
  <si>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</si>
  <si>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</si>
  <si>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</si>
  <si>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</si>
  <si>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</si>
  <si>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</si>
  <si>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</si>
  <si>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</si>
  <si>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</si>
  <si>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</si>
  <si>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</si>
  <si>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</si>
  <si>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</si>
  <si>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</si>
  <si>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</si>
  <si>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</si>
  <si>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</si>
  <si>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</si>
  <si>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</si>
  <si>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</si>
  <si>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</si>
  <si>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</si>
  <si>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</si>
  <si>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</si>
  <si>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</si>
  <si>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</si>
  <si>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</si>
  <si>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</si>
  <si>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</si>
  <si>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</si>
  <si>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</si>
  <si>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</si>
  <si>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</si>
  <si>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</si>
  <si>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</si>
  <si>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</si>
  <si>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</si>
  <si>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</si>
  <si>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</si>
  <si>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</si>
  <si>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</si>
  <si>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</si>
  <si>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</si>
  <si>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</si>
  <si>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</si>
  <si>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</si>
  <si>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</si>
  <si>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</si>
  <si>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</si>
  <si>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</si>
  <si>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</si>
  <si>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</si>
  <si>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</si>
  <si>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</si>
  <si>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</si>
  <si>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</si>
  <si>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</si>
  <si>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</si>
  <si>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</si>
  <si>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</si>
  <si>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</si>
  <si>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</si>
  <si>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</si>
  <si>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</si>
  <si>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</si>
  <si>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</si>
  <si>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</si>
  <si>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</si>
  <si>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</si>
  <si>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</si>
  <si>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</si>
  <si>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</si>
  <si>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</si>
  <si>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</si>
  <si>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</si>
  <si>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</si>
  <si>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</si>
  <si>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</si>
  <si>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</si>
  <si>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</si>
  <si>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</si>
  <si>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</si>
  <si>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</si>
  <si>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</si>
  <si>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</si>
  <si>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</si>
  <si>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</si>
  <si>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</si>
  <si>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</si>
  <si>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</si>
  <si>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</si>
  <si>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</si>
  <si>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</si>
  <si>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</si>
  <si>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</si>
  <si>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</si>
  <si>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</si>
  <si>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</si>
  <si>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</si>
  <si>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</si>
  <si>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</si>
  <si>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</si>
  <si>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</si>
  <si>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</si>
  <si>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</si>
  <si>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</si>
  <si>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</si>
  <si>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</si>
  <si>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</si>
  <si>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</si>
  <si>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</si>
  <si>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</si>
  <si>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</si>
  <si>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</si>
  <si>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</si>
  <si>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</si>
  <si>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</si>
  <si>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</si>
  <si>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</si>
  <si>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</si>
  <si>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</si>
  <si>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</si>
  <si>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</si>
  <si>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</si>
  <si>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</si>
  <si>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</si>
  <si>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</si>
  <si>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</si>
  <si>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</si>
  <si>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</si>
  <si>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</si>
  <si>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</si>
  <si>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</si>
  <si>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</si>
  <si>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</si>
  <si>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</si>
  <si>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</si>
  <si>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</si>
  <si>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</si>
  <si>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</si>
  <si>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</si>
  <si>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</si>
  <si>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</si>
  <si>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</si>
  <si>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</si>
  <si>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</si>
  <si>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</si>
  <si>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</si>
  <si>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</si>
  <si>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</si>
  <si>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</si>
  <si>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</si>
  <si>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</si>
  <si>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</si>
  <si>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</si>
  <si>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</si>
  <si>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</si>
  <si>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</si>
  <si>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</si>
  <si>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</si>
  <si>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</si>
  <si>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</si>
  <si>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</si>
  <si>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</si>
  <si>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</si>
  <si>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</si>
  <si>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</si>
  <si>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</si>
  <si>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</si>
  <si>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</si>
  <si>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</si>
  <si>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</si>
  <si>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</si>
  <si>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</si>
  <si>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</si>
  <si>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</si>
  <si>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</si>
  <si>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</si>
  <si>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</si>
  <si>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</si>
  <si>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</si>
  <si>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</si>
  <si>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</si>
  <si>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</si>
  <si>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</si>
  <si>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</si>
  <si>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</si>
  <si>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</si>
  <si>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</si>
  <si>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</si>
  <si>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</si>
  <si>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</si>
  <si>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</si>
  <si>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</si>
  <si>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</si>
  <si>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</si>
  <si>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</si>
  <si>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</si>
  <si>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</si>
  <si>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</si>
  <si>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</si>
  <si>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</si>
  <si>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</si>
  <si>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</si>
  <si>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</si>
  <si>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</si>
  <si>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</si>
  <si>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</si>
  <si>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</si>
  <si>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</si>
  <si>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</si>
  <si>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</si>
  <si>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</si>
  <si>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</si>
  <si>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</si>
  <si>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</si>
  <si>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</si>
  <si>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</si>
  <si>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</si>
  <si>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</si>
  <si>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</si>
  <si>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</si>
  <si>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</si>
  <si>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</si>
  <si>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</si>
  <si>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</si>
  <si>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</si>
  <si>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</si>
  <si>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</si>
  <si>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</si>
  <si>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</si>
  <si>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</si>
  <si>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</si>
  <si>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</si>
  <si>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</si>
  <si>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</si>
  <si>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</si>
  <si>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</si>
  <si>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</si>
  <si>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</si>
  <si>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</si>
  <si>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</si>
  <si>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</si>
  <si>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</si>
  <si>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</si>
  <si>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</si>
  <si>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</si>
  <si>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</si>
  <si>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</si>
  <si>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</si>
  <si>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</si>
  <si>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</si>
  <si>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</si>
  <si>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</si>
  <si>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</si>
  <si>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</si>
  <si>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</si>
  <si>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</si>
  <si>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</si>
  <si>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</si>
  <si>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</si>
  <si>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</si>
  <si>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</si>
  <si>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</si>
  <si>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</si>
  <si>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</si>
  <si>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</si>
  <si>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</si>
  <si>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</si>
  <si>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</si>
  <si>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</si>
  <si>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</si>
  <si>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</si>
  <si>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</si>
  <si>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</si>
  <si>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</si>
  <si>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</si>
  <si>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</si>
  <si>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</si>
  <si>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</si>
  <si>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</si>
  <si>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</si>
  <si>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</si>
  <si>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</si>
  <si>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</si>
  <si>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</si>
  <si>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</si>
  <si>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</si>
  <si>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</si>
  <si>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</si>
  <si>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</si>
  <si>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</si>
  <si>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</si>
  <si>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</si>
  <si>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</si>
  <si>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</si>
  <si>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</si>
  <si>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</si>
  <si>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</si>
  <si>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</si>
  <si>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</si>
  <si>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</si>
  <si>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</si>
  <si>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</si>
  <si>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</si>
  <si>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</si>
  <si>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</si>
  <si>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</si>
  <si>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</si>
  <si>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</si>
  <si>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</si>
  <si>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</si>
  <si>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</si>
  <si>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</si>
  <si>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</si>
  <si>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</si>
  <si>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</si>
  <si>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</si>
  <si>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</si>
  <si>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</si>
  <si>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</si>
  <si>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</si>
  <si>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</si>
  <si>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</si>
  <si>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</si>
  <si>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</si>
  <si>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</si>
  <si>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</si>
  <si>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</si>
  <si>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</si>
  <si>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</si>
  <si>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</si>
  <si>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</si>
  <si>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</si>
  <si>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</si>
  <si>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</si>
  <si>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</si>
  <si>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</si>
  <si>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</si>
  <si>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</si>
  <si>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</si>
  <si>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</si>
  <si>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</si>
  <si>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</si>
  <si>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</si>
  <si>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</si>
  <si>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</si>
  <si>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</si>
  <si>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</si>
  <si>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</si>
  <si>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</si>
  <si>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</si>
  <si>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</si>
  <si>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</si>
  <si>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</si>
  <si>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</si>
  <si>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</si>
  <si>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</si>
  <si>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</si>
  <si>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</si>
  <si>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</si>
  <si>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</si>
  <si>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</si>
  <si>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</si>
  <si>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</si>
  <si>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</si>
  <si>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</si>
  <si>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</si>
  <si>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</si>
  <si>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</si>
  <si>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</si>
  <si>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</si>
  <si>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</si>
  <si>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</si>
  <si>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</si>
  <si>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</si>
  <si>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</si>
  <si>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</si>
  <si>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</si>
  <si>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</si>
  <si>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</si>
  <si>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</si>
  <si>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</si>
  <si>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</si>
  <si>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</si>
  <si>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</si>
  <si>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</si>
  <si>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</si>
  <si>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</si>
  <si>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</si>
  <si>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</si>
  <si>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</si>
  <si>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</si>
  <si>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</si>
  <si>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</si>
  <si>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</si>
  <si>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</si>
  <si>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</si>
  <si>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</si>
  <si>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</si>
  <si>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</si>
  <si>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</si>
  <si>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</si>
  <si>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</si>
  <si>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</si>
  <si>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</si>
  <si>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</si>
  <si>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</si>
  <si>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</si>
  <si>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</si>
  <si>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</si>
  <si>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</si>
  <si>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</si>
  <si>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</si>
  <si>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</si>
  <si>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</si>
  <si>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</si>
  <si>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</si>
  <si>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</si>
  <si>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</si>
  <si>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</si>
  <si>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</si>
  <si>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</si>
  <si>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</si>
  <si>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</si>
  <si>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</si>
  <si>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</si>
  <si>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</si>
  <si>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</si>
  <si>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</si>
  <si>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</si>
  <si>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</si>
  <si>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</si>
  <si>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</si>
  <si>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</si>
  <si>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</si>
  <si>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</si>
  <si>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</si>
  <si>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</si>
  <si>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</si>
  <si>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</si>
  <si>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</si>
  <si>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</si>
  <si>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</si>
  <si>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</si>
  <si>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</si>
  <si>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</si>
  <si>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</si>
  <si>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</si>
  <si>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</si>
  <si>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</si>
  <si>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</si>
  <si>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</si>
  <si>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</si>
  <si>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</si>
  <si>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</si>
  <si>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</si>
  <si>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</si>
  <si>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</si>
  <si>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</si>
  <si>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</si>
  <si>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</si>
  <si>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</si>
  <si>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</si>
  <si>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</si>
  <si>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</si>
  <si>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</si>
  <si>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</si>
  <si>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</si>
  <si>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</si>
  <si>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</si>
  <si>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</si>
  <si>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</si>
  <si>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</si>
  <si>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</si>
  <si>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</si>
  <si>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</si>
  <si>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</si>
  <si>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</si>
  <si>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</si>
  <si>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</si>
  <si>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</si>
  <si>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</si>
  <si>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</si>
  <si>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</si>
  <si>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</si>
  <si>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</si>
  <si>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</si>
  <si>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</si>
  <si>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</si>
  <si>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</si>
  <si>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</si>
  <si>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</si>
  <si>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</si>
  <si>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</si>
  <si>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</si>
  <si>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</si>
  <si>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</si>
  <si>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</si>
  <si>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</si>
  <si>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</si>
  <si>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</si>
  <si>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</si>
  <si>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</si>
  <si>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</si>
  <si>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</si>
  <si>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</si>
  <si>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</si>
  <si>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</si>
  <si>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</si>
  <si>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</si>
  <si>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</si>
  <si>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</si>
  <si>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</si>
  <si>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</si>
  <si>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</si>
  <si>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</si>
  <si>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</si>
  <si>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</si>
  <si>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</si>
  <si>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</si>
  <si>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</si>
  <si>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</si>
  <si>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</si>
  <si>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</si>
  <si>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</si>
  <si>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</si>
  <si>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</si>
  <si>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</si>
  <si>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</si>
  <si>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</si>
  <si>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</si>
  <si>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</si>
  <si>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</si>
  <si>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</si>
  <si>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</si>
  <si>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</si>
  <si>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</si>
  <si>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</si>
  <si>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</si>
  <si>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</si>
  <si>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</si>
  <si>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</si>
  <si>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</si>
  <si>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</si>
  <si>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</si>
  <si>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</si>
  <si>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</si>
  <si>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</si>
  <si>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</si>
  <si>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</si>
  <si>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</si>
  <si>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</si>
  <si>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</si>
  <si>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</si>
  <si>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</si>
  <si>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</si>
  <si>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</si>
  <si>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</si>
  <si>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</si>
  <si>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</si>
  <si>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</si>
  <si>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</si>
  <si>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</si>
  <si>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</si>
  <si>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</si>
  <si>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</si>
  <si>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</si>
  <si>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</si>
  <si>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</si>
  <si>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</si>
  <si>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</si>
  <si>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</si>
  <si>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</si>
  <si>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</si>
  <si>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</si>
  <si>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</si>
  <si>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</si>
  <si>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</si>
  <si>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</si>
  <si>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</si>
  <si>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</si>
  <si>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</si>
  <si>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</si>
  <si>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</si>
  <si>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</si>
  <si>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</si>
  <si>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</si>
  <si>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</si>
  <si>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</si>
  <si>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</si>
  <si>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</si>
  <si>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</si>
  <si>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</si>
  <si>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</si>
  <si>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</si>
  <si>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</si>
  <si>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</si>
  <si>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</si>
  <si>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</si>
  <si>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</si>
  <si>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</si>
  <si>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</si>
  <si>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</si>
  <si>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</si>
  <si>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</si>
  <si>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</si>
  <si>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</si>
  <si>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</si>
  <si>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</si>
  <si>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</si>
  <si>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</si>
  <si>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</si>
  <si>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</si>
  <si>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</si>
  <si>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</si>
  <si>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</si>
  <si>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</si>
  <si>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</si>
  <si>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</si>
  <si>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</si>
  <si>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</si>
  <si>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</si>
  <si>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</si>
  <si>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</si>
  <si>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</si>
  <si>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</si>
  <si>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</si>
  <si>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</si>
  <si>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</si>
  <si>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</si>
  <si>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</si>
  <si>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</si>
  <si>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</si>
  <si>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</si>
  <si>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</si>
  <si>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</si>
  <si>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</si>
  <si>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</si>
  <si>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</si>
  <si>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</si>
  <si>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</si>
  <si>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</si>
  <si>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</si>
  <si>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</si>
  <si>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</si>
  <si>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</si>
  <si>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</si>
  <si>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</si>
  <si>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</si>
  <si>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</si>
  <si>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</si>
  <si>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</si>
  <si>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</si>
  <si>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</si>
  <si>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</si>
  <si>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</si>
  <si>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</si>
  <si>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</si>
  <si>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</si>
  <si>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</si>
  <si>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</si>
  <si>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</si>
  <si>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</si>
  <si>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</si>
  <si>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</si>
  <si>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</si>
  <si>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</si>
  <si>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</si>
  <si>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</si>
  <si>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</si>
  <si>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</si>
  <si>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</si>
  <si>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</si>
  <si>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</si>
  <si>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</si>
  <si>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</si>
  <si>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</si>
  <si>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</si>
  <si>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</si>
  <si>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</si>
  <si>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</si>
  <si>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</si>
  <si>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</si>
  <si>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</si>
  <si>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</si>
  <si>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</si>
  <si>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</si>
  <si>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</si>
  <si>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</si>
  <si>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</si>
  <si>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</si>
  <si>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</si>
  <si>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</si>
  <si>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</si>
  <si>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</si>
  <si>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</si>
  <si>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</si>
  <si>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</si>
  <si>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</si>
  <si>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</si>
  <si>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</si>
  <si>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</si>
  <si>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</si>
  <si>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</si>
  <si>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</si>
  <si>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</si>
  <si>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</si>
  <si>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</si>
  <si>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</si>
  <si>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</si>
  <si>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</si>
  <si>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</si>
  <si>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</si>
  <si>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</si>
  <si>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</si>
  <si>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</si>
  <si>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</si>
  <si>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</si>
  <si>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</si>
  <si>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</si>
  <si>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</si>
  <si>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</si>
  <si>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</si>
  <si>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</si>
  <si>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</si>
  <si>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</si>
  <si>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</si>
  <si>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</si>
  <si>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</si>
  <si>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</si>
  <si>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</si>
  <si>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</si>
  <si>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</si>
  <si>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</si>
  <si>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</si>
  <si>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</si>
  <si>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</si>
  <si>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</si>
  <si>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</si>
  <si>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</si>
  <si>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</si>
  <si>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</si>
  <si>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</si>
  <si>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</si>
  <si>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</si>
  <si>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</si>
  <si>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</si>
  <si>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</si>
  <si>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</si>
  <si>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</si>
  <si>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</si>
  <si>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</si>
  <si>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</si>
  <si>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</si>
  <si>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</si>
  <si>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</si>
  <si>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</si>
  <si>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</si>
  <si>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</si>
  <si>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</si>
  <si>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</si>
  <si>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</si>
  <si>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</si>
  <si>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</si>
  <si>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</si>
  <si>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</si>
  <si>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</si>
  <si>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</si>
  <si>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</si>
  <si>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</si>
  <si>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</si>
  <si>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</si>
  <si>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</si>
  <si>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</si>
  <si>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</si>
  <si>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</si>
  <si>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</si>
  <si>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</si>
  <si>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</si>
  <si>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</si>
  <si>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</si>
  <si>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</si>
  <si>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</si>
  <si>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</si>
  <si>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</si>
  <si>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</si>
  <si>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</si>
  <si>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</si>
  <si>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</si>
  <si>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</si>
  <si>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</si>
  <si>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</si>
  <si>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</si>
  <si>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</si>
  <si>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</si>
  <si>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</si>
  <si>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</si>
  <si>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</si>
  <si>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</si>
  <si>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</si>
  <si>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</si>
  <si>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</si>
  <si>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</si>
  <si>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</si>
  <si>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</si>
  <si>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</si>
  <si>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</si>
  <si>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</si>
  <si>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</si>
  <si>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</si>
  <si>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</si>
  <si>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</si>
  <si>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</si>
  <si>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</si>
  <si>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</si>
  <si>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</si>
  <si>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</si>
  <si>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</si>
  <si>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</si>
  <si>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</si>
  <si>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</si>
  <si>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</si>
  <si>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</si>
  <si>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</si>
  <si>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</si>
  <si>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</si>
  <si>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</si>
  <si>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</si>
  <si>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</si>
  <si>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</si>
  <si>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</si>
  <si>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</si>
  <si>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</si>
  <si>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</si>
  <si>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</si>
  <si>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</si>
  <si>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</si>
  <si>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</si>
  <si>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</si>
  <si>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</si>
  <si>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</si>
  <si>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</si>
  <si>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</si>
  <si>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</si>
  <si>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</si>
  <si>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</si>
  <si>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</si>
  <si>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</si>
  <si>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</si>
  <si>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</si>
  <si>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</si>
  <si>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</si>
  <si>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</si>
  <si>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</si>
  <si>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</si>
  <si>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</si>
  <si>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</si>
  <si>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</si>
  <si>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</si>
  <si>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</si>
  <si>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</si>
  <si>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</si>
  <si>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</si>
  <si>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</si>
  <si>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</si>
  <si>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</si>
  <si>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</si>
  <si>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</si>
  <si>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</si>
  <si>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</si>
  <si>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</si>
  <si>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</si>
  <si>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</si>
  <si>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</si>
  <si>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</si>
  <si>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</si>
  <si>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</si>
  <si>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</si>
  <si>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</si>
  <si>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</si>
  <si>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</si>
  <si>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</si>
  <si>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</si>
  <si>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</si>
  <si>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</si>
  <si>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</si>
  <si>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</si>
  <si>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</si>
  <si>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</si>
  <si>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</si>
  <si>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</si>
  <si>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</si>
  <si>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</si>
  <si>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</si>
  <si>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</si>
  <si>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</si>
  <si>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</si>
  <si>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</si>
  <si>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</si>
  <si>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</si>
  <si>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</si>
  <si>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</si>
  <si>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</si>
  <si>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</si>
  <si>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</si>
  <si>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</si>
  <si>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</si>
  <si>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</si>
  <si>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</si>
  <si>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</si>
  <si>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</si>
  <si>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</si>
  <si>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</si>
  <si>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</si>
  <si>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</si>
  <si>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</si>
  <si>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</si>
  <si>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</si>
  <si>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</si>
  <si>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</si>
  <si>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</si>
  <si>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</si>
  <si>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</si>
  <si>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</si>
  <si>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</si>
  <si>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</si>
  <si>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</si>
  <si>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</si>
  <si>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</si>
  <si>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</si>
  <si>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</si>
  <si>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</si>
  <si>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</si>
  <si>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</si>
  <si>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</si>
  <si>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</si>
  <si>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</si>
  <si>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</si>
  <si>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</si>
  <si>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</si>
  <si>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</si>
  <si>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</si>
  <si>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</si>
  <si>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</si>
  <si>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</si>
  <si>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</si>
  <si>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</si>
  <si>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</si>
  <si>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</si>
  <si>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</si>
  <si>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</si>
  <si>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</si>
  <si>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</si>
  <si>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</si>
  <si>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</si>
  <si>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</si>
  <si>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</si>
  <si>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</si>
  <si>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</si>
  <si>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</si>
  <si>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</si>
  <si>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</si>
  <si>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</si>
  <si>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</si>
  <si>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</si>
  <si>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</si>
  <si>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</si>
  <si>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</si>
  <si>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</si>
  <si>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</si>
  <si>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</si>
  <si>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</si>
  <si>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</si>
  <si>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</si>
  <si>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</si>
  <si>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</si>
  <si>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</si>
  <si>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</si>
  <si>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</si>
  <si>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</si>
  <si>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</si>
  <si>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</si>
  <si>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</si>
  <si>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</si>
  <si>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</si>
  <si>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</si>
  <si>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</si>
  <si>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</si>
  <si>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</si>
  <si>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</si>
  <si>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</si>
  <si>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</si>
  <si>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</si>
  <si>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</si>
  <si>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</si>
  <si>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</si>
  <si>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</si>
  <si>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</si>
  <si>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</si>
  <si>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</si>
  <si>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</si>
  <si>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</si>
  <si>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</si>
  <si>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</si>
  <si>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</si>
  <si>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</si>
  <si>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</si>
  <si>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</si>
  <si>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</si>
  <si>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</si>
  <si>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</si>
  <si>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</si>
  <si>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</si>
  <si>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</si>
  <si>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</si>
  <si>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</si>
  <si>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</si>
  <si>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</si>
  <si>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</si>
  <si>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</si>
  <si>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</si>
  <si>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</si>
  <si>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</si>
  <si>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</si>
  <si>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</si>
  <si>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</si>
  <si>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</si>
  <si>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</si>
  <si>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</si>
  <si>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</si>
  <si>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</si>
  <si>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</si>
  <si>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</si>
  <si>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</si>
  <si>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</si>
  <si>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</si>
  <si>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</si>
  <si>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</si>
  <si>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</si>
  <si>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</si>
  <si>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</si>
  <si>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</si>
  <si>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</si>
  <si>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</si>
  <si>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</si>
  <si>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</si>
  <si>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</si>
  <si>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</si>
  <si>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</si>
  <si>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</si>
  <si>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</si>
  <si>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</si>
  <si>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</si>
  <si>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</si>
  <si>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</si>
  <si>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</si>
  <si>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</si>
  <si>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</si>
  <si>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</si>
  <si>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</si>
  <si>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</si>
  <si>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</si>
  <si>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</si>
  <si>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</si>
  <si>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</si>
  <si>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</si>
  <si>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</si>
  <si>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</si>
  <si>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</si>
  <si>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</si>
  <si>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</si>
  <si>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</si>
  <si>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</si>
  <si>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</si>
  <si>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</si>
  <si>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</si>
  <si>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</si>
  <si>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</si>
  <si>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</si>
  <si>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</si>
  <si>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</si>
  <si>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</si>
  <si>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</si>
  <si>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</si>
  <si>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</si>
  <si>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</si>
  <si>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</si>
  <si>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</si>
  <si>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</si>
  <si>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</si>
  <si>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</si>
  <si>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</si>
  <si>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</si>
  <si>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</si>
  <si>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</si>
  <si>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</si>
  <si>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</si>
  <si>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</si>
  <si>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</si>
  <si>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</si>
  <si>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</si>
  <si>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</si>
  <si>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</si>
  <si>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</si>
  <si>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</si>
  <si>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</si>
  <si>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</si>
  <si>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</si>
  <si>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</si>
  <si>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</si>
  <si>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</si>
  <si>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</si>
  <si>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</si>
  <si>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</si>
  <si>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</si>
  <si>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</si>
  <si>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</si>
  <si>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</si>
  <si>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</si>
  <si>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</si>
  <si>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</si>
  <si>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</si>
  <si>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</si>
  <si>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</si>
  <si>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</si>
  <si>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</si>
  <si>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</si>
  <si>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</si>
  <si>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</si>
  <si>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</si>
  <si>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</si>
  <si>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</si>
  <si>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</si>
  <si>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</si>
  <si>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</si>
  <si>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</si>
  <si>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</si>
  <si>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</si>
  <si>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</si>
  <si>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</si>
  <si>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</si>
  <si>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</si>
  <si>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</si>
  <si>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</si>
  <si>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</si>
  <si>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</si>
  <si>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</si>
  <si>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</si>
  <si>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</si>
  <si>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</si>
  <si>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</si>
  <si>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</si>
  <si>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</si>
  <si>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</si>
  <si>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</si>
  <si>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</si>
  <si>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</si>
  <si>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</si>
  <si>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</si>
  <si>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</si>
  <si>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</si>
  <si>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</si>
  <si>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</si>
  <si>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</si>
  <si>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</si>
  <si>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</si>
  <si>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</si>
  <si>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</si>
  <si>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</si>
  <si>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</si>
  <si>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</si>
  <si>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</si>
  <si>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</si>
  <si>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</si>
  <si>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</si>
  <si>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</si>
  <si>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</si>
  <si>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</si>
  <si>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</si>
  <si>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</si>
  <si>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</si>
  <si>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</si>
  <si>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</si>
  <si>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</si>
  <si>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</si>
  <si>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</si>
  <si>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</si>
  <si>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</si>
  <si>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</si>
  <si>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</si>
  <si>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</si>
  <si>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</si>
  <si>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</si>
  <si>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</si>
  <si>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</si>
  <si>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</si>
  <si>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</si>
  <si>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</si>
  <si>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</si>
  <si>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</si>
  <si>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</si>
  <si>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</si>
  <si>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</si>
  <si>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</si>
  <si>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</si>
  <si>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</si>
  <si>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</si>
  <si>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</si>
  <si>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</si>
  <si>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</si>
  <si>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</si>
  <si>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</si>
  <si>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</si>
  <si>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</si>
  <si>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</si>
  <si>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</si>
  <si>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</si>
  <si>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</si>
  <si>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</si>
  <si>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</si>
  <si>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</si>
  <si>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</si>
  <si>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</si>
  <si>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</si>
  <si>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</si>
  <si>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</si>
  <si>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</si>
  <si>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</si>
  <si>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</si>
  <si>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</si>
  <si>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</si>
  <si>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</si>
  <si>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</si>
  <si>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</si>
  <si>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</si>
  <si>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</si>
  <si>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</si>
  <si>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</si>
  <si>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</si>
  <si>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</si>
  <si>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</si>
  <si>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</si>
  <si>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</si>
  <si>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</si>
  <si>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</si>
  <si>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</si>
  <si>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</si>
  <si>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</si>
  <si>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</si>
  <si>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</si>
  <si>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</si>
  <si>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</si>
  <si>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</si>
  <si>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</si>
  <si>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</si>
  <si>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</si>
  <si>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</si>
  <si>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</si>
  <si>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</si>
  <si>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</si>
  <si>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</si>
  <si>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</si>
  <si>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</si>
  <si>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</si>
  <si>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</si>
  <si>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</si>
  <si>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</si>
  <si>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</si>
  <si>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</si>
  <si>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</si>
  <si>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</si>
  <si>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</si>
  <si>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</si>
  <si>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</si>
  <si>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</si>
  <si>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</si>
  <si>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</si>
  <si>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</si>
  <si>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</si>
  <si>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</si>
  <si>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</si>
  <si>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</si>
  <si>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</si>
  <si>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</si>
  <si>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</si>
  <si>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</si>
  <si>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</si>
  <si>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</si>
  <si>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</si>
  <si>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</si>
  <si>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</si>
  <si>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</si>
  <si>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</si>
  <si>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</si>
  <si>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</si>
  <si>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</si>
  <si>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</si>
  <si>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</si>
  <si>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</si>
  <si>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</si>
  <si>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</si>
  <si>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</si>
  <si>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</si>
  <si>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</si>
  <si>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Element Solutions Inc (ALPHA)</t>
  </si>
  <si>
    <t>This CMRT covers all Sn (tin) containing products for Alpha</t>
  </si>
  <si>
    <t>079270103</t>
  </si>
  <si>
    <t>Dun &amp; Bradstreet D-U-N-S®</t>
  </si>
  <si>
    <t>Ari Bricker</t>
  </si>
  <si>
    <t>ari.bricker@elementsolutions.com</t>
  </si>
  <si>
    <t>+1 203.75.5617</t>
  </si>
  <si>
    <t>Steef Nuijens</t>
  </si>
  <si>
    <t>Global Diretor of Metals</t>
  </si>
  <si>
    <t>steff.nuijens@elementsolutionsinc.com</t>
  </si>
  <si>
    <t>+1 908.791.3009</t>
  </si>
  <si>
    <t>Applicable identified Tin smelters include: Malaysia Smelting Corporation (MSC), Thaisarco and Jiangxi New Nanshan Technology Ltd. Element Solutions expects and requires its suppliers to comply with applicable laws and regulatory requirements to source Conflict Minerals only from conflict-free sources, and to support Element Solutions' reporting and other legal obligations regarding the use of Conflict Minerals. These smelters have confirmed they source exclusively Conflict-Free material based on OECD due diligence and Dodd-Frank requirements.</t>
  </si>
  <si>
    <t>100%</t>
  </si>
  <si>
    <t>To the extent identified and reported by Element Solutions’ downstream suppliers of Tin.</t>
  </si>
  <si>
    <t>Ma'anshan Weitai Tin Co., Ltd.</t>
  </si>
  <si>
    <t>CID003379</t>
  </si>
  <si>
    <t>Maanshan</t>
  </si>
  <si>
    <t>Asago</t>
  </si>
  <si>
    <t>Thai Nguyen Mining and Metallurgy Co., Ltd.</t>
  </si>
  <si>
    <t>CID002834</t>
  </si>
  <si>
    <t>Thai Nguyen</t>
  </si>
  <si>
    <t>https://www.elementsolutionsinc.com/sustainability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</si>
</sst>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ri.bricker@elementsolutio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elementsolutionsinc.com/sustainability" TargetMode="External"/><Relationship Id="rId4" Type="http://schemas.openxmlformats.org/officeDocument/2006/relationships/hyperlink" Target="mailto:steff.nuijens@elementsolutionsin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2685C80-8183-4C33-8935-1D4B27412D1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D0F669F-3664-44B9-8796-270155A315D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5" zoomScalePageLayoutView="70" workbookViewId="0">
      <selection activeCell="G78" sqref="G7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496</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 (*)</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45292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t="s">
        <v>15806</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15806</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t="s">
        <v>15808</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15816</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88CAC42-8407-4A26-921B-994692808FAA}"/>
    <hyperlink ref="D20" r:id="rId4" xr:uid="{6E9C1AE1-D7B1-4695-989E-2335C9FA7031}"/>
    <hyperlink ref="G77" r:id="rId5" xr:uid="{A9219A9C-DA02-40D2-ACA4-CA08ACD8059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B5" sqref="B5:J3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
        <v>1126</v>
      </c>
      <c r="C5" s="186" t="s">
        <v>49</v>
      </c>
      <c r="D5" s="230"/>
      <c r="E5" s="182" t="s">
        <v>2432</v>
      </c>
      <c r="F5" s="182" t="s">
        <v>763</v>
      </c>
      <c r="G5" s="182" t="s">
        <v>13240</v>
      </c>
      <c r="H5" s="183">
        <v>0</v>
      </c>
      <c r="I5" s="184" t="s">
        <v>1760</v>
      </c>
      <c r="J5" s="184" t="s">
        <v>1737</v>
      </c>
      <c r="K5" s="224"/>
      <c r="L5" s="224"/>
      <c r="M5" s="224"/>
      <c r="N5" s="224"/>
      <c r="O5" s="224"/>
      <c r="P5" s="185"/>
      <c r="Q5" s="225"/>
      <c r="R5" s="182" t="str">
        <f ca="1">IF(ISERROR($V5),"",OFFSET('Smelter Look-up'!$C$4,$V5-4,0)&amp;"")</f>
        <v>Alpha</v>
      </c>
      <c r="S5" s="181" t="str">
        <f t="shared" ref="S5" ca="1" si="0">IF(B5="","",IF(ISERROR(MATCH($E5,CL,0)),"Unknown",INDIRECT("'C'!$A$"&amp;MATCH($E5,CL,0)+1)))</f>
        <v>US</v>
      </c>
      <c r="T5" s="181" t="str">
        <f ca="1">IF(B5="","",IF(ISERROR(MATCH($J5,SorP!$B$1:$B$6279,0)),"",INDIRECT("'SorP'!$A$"&amp;MATCH($S5&amp;$J5,SorP!C:C,0))))</f>
        <v>US-PA</v>
      </c>
      <c r="U5" s="201"/>
      <c r="V5" s="226">
        <f>IF(C5="",NA(),IF(OR(C5="Smelter not listed",C5="Smelter not yet identified"),MATCH($B5&amp;$D5,'Smelter Look-up'!$J:$J,0),MATCH($B5&amp;$C5,'Smelter Look-up'!$J:$J,0)))</f>
        <v>389</v>
      </c>
      <c r="X5" s="227">
        <f t="shared" ref="X5" si="1">IF(AND(C5="Smelter not listed",OR(LEN(D5)=0,LEN(E5)=0)),1,0)</f>
        <v>0</v>
      </c>
      <c r="AB5" s="228" t="str">
        <f t="shared" ref="AB5" si="2">B5&amp;C5</f>
        <v>TinAlpha</v>
      </c>
    </row>
    <row r="6" spans="1:34" s="227" customFormat="1" ht="19.899999999999999" customHeight="1">
      <c r="A6" s="262"/>
      <c r="B6" s="182" t="s">
        <v>1126</v>
      </c>
      <c r="C6" s="186" t="s">
        <v>1029</v>
      </c>
      <c r="D6" s="230"/>
      <c r="E6" s="182" t="s">
        <v>1092</v>
      </c>
      <c r="F6" s="182" t="s">
        <v>772</v>
      </c>
      <c r="G6" s="182" t="s">
        <v>13240</v>
      </c>
      <c r="H6" s="183">
        <v>0</v>
      </c>
      <c r="I6" s="184" t="s">
        <v>1783</v>
      </c>
      <c r="J6" s="184" t="s">
        <v>1674</v>
      </c>
      <c r="K6" s="224"/>
      <c r="L6" s="224"/>
      <c r="M6" s="224"/>
      <c r="N6" s="224"/>
      <c r="O6" s="224"/>
      <c r="P6" s="185"/>
      <c r="Q6" s="225"/>
      <c r="R6" s="182" t="str">
        <f ca="1">IF(ISERROR($V6),"",OFFSET('Smelter Look-up'!$C$4,$V6-4,0)&amp;"")</f>
        <v>Mineracao Taboca S.A.</v>
      </c>
      <c r="S6" s="181" t="str">
        <f t="shared" ref="S6:S37" ca="1" si="3">IF(B6="","",IF(ISERROR(MATCH($E6,CL,0)),"Unknown",INDIRECT("'C'!$A$"&amp;MATCH($E6,CL,0)+1)))</f>
        <v>BR</v>
      </c>
      <c r="T6" s="181" t="str">
        <f ca="1">IF(B6="","",IF(ISERROR(MATCH($J6,SorP!$B$1:$B$6279,0)),"",INDIRECT("'SorP'!$A$"&amp;MATCH($S6&amp;$J6,SorP!C:C,0))))</f>
        <v>BR-SP</v>
      </c>
      <c r="U6" s="201"/>
      <c r="V6" s="226">
        <f>IF(C6="",NA(),IF(OR(C6="Smelter not listed",C6="Smelter not yet identified"),MATCH($B6&amp;$D6,'Smelter Look-up'!$J:$J,0),MATCH($B6&amp;$C6,'Smelter Look-up'!$J:$J,0)))</f>
        <v>466</v>
      </c>
      <c r="X6" s="227">
        <f t="shared" ref="X6:X37" si="4">IF(AND(C6="Smelter not listed",OR(LEN(D6)=0,LEN(E6)=0)),1,0)</f>
        <v>0</v>
      </c>
      <c r="AB6" s="228" t="str">
        <f t="shared" ref="AB6:AB37" si="5">B6&amp;C6</f>
        <v>TinMineração Taboca S.A.</v>
      </c>
    </row>
    <row r="7" spans="1:34" s="227" customFormat="1" ht="19.899999999999999" customHeight="1">
      <c r="A7" s="262"/>
      <c r="B7" s="182" t="s">
        <v>1126</v>
      </c>
      <c r="C7" s="186" t="s">
        <v>817</v>
      </c>
      <c r="D7" s="230"/>
      <c r="E7" s="182" t="s">
        <v>1111</v>
      </c>
      <c r="F7" s="182" t="s">
        <v>771</v>
      </c>
      <c r="G7" s="182" t="s">
        <v>13240</v>
      </c>
      <c r="H7" s="183">
        <v>0</v>
      </c>
      <c r="I7" s="184" t="s">
        <v>1780</v>
      </c>
      <c r="J7" s="184" t="s">
        <v>8688</v>
      </c>
      <c r="K7" s="224"/>
      <c r="L7" s="224"/>
      <c r="M7" s="224"/>
      <c r="N7" s="224"/>
      <c r="O7" s="224"/>
      <c r="P7" s="185"/>
      <c r="Q7" s="225"/>
      <c r="R7" s="182" t="str">
        <f ca="1">IF(ISERROR($V7),"",OFFSET('Smelter Look-up'!$C$4,$V7-4,0)&amp;"")</f>
        <v>Malaysia Smelting Corporation (MSC)</v>
      </c>
      <c r="S7" s="181" t="str">
        <f t="shared" ca="1" si="3"/>
        <v>MY</v>
      </c>
      <c r="T7" s="181" t="str">
        <f ca="1">IF(B7="","",IF(ISERROR(MATCH($J7,SorP!$B$1:$B$6279,0)),"",INDIRECT("'SorP'!$A$"&amp;MATCH($S7&amp;$J7,SorP!C:C,0))))</f>
        <v>MY-07</v>
      </c>
      <c r="U7" s="201"/>
      <c r="V7" s="226">
        <f>IF(C7="",NA(),IF(OR(C7="Smelter not listed",C7="Smelter not yet identified"),MATCH($B7&amp;$D7,'Smelter Look-up'!$J:$J,0),MATCH($B7&amp;$C7,'Smelter Look-up'!$J:$J,0)))</f>
        <v>458</v>
      </c>
      <c r="X7" s="227">
        <f t="shared" si="4"/>
        <v>0</v>
      </c>
      <c r="AB7" s="228" t="str">
        <f t="shared" si="5"/>
        <v>TinMalaysia Smelting Corporation (MSC)</v>
      </c>
    </row>
    <row r="8" spans="1:34" s="227" customFormat="1" ht="19.899999999999999" customHeight="1">
      <c r="A8" s="262"/>
      <c r="B8" s="182" t="s">
        <v>1126</v>
      </c>
      <c r="C8" s="186" t="s">
        <v>1027</v>
      </c>
      <c r="D8" s="230"/>
      <c r="E8" s="182" t="s">
        <v>884</v>
      </c>
      <c r="F8" s="182" t="s">
        <v>784</v>
      </c>
      <c r="G8" s="182" t="s">
        <v>13240</v>
      </c>
      <c r="H8" s="183">
        <v>0</v>
      </c>
      <c r="I8" s="184" t="s">
        <v>1795</v>
      </c>
      <c r="J8" s="184" t="s">
        <v>1796</v>
      </c>
      <c r="K8" s="224"/>
      <c r="L8" s="224"/>
      <c r="M8" s="224"/>
      <c r="N8" s="224"/>
      <c r="O8" s="224"/>
      <c r="P8" s="185"/>
      <c r="Q8" s="225"/>
      <c r="R8" s="182" t="str">
        <f ca="1">IF(ISERROR($V8),"",OFFSET('Smelter Look-up'!$C$4,$V8-4,0)&amp;"")</f>
        <v>Thaisarco</v>
      </c>
      <c r="S8" s="181" t="str">
        <f t="shared" ca="1" si="3"/>
        <v>TH</v>
      </c>
      <c r="T8" s="181" t="str">
        <f ca="1">IF(B8="","",IF(ISERROR(MATCH($J8,SorP!$B$1:$B$6279,0)),"",INDIRECT("'SorP'!$A$"&amp;MATCH($S8&amp;$J8,SorP!C:C,0))))</f>
        <v>TH-83</v>
      </c>
      <c r="U8" s="201"/>
      <c r="V8" s="226">
        <f>IF(C8="",NA(),IF(OR(C8="Smelter not listed",C8="Smelter not yet identified"),MATCH($B8&amp;$D8,'Smelter Look-up'!$J:$J,0),MATCH($B8&amp;$C8,'Smelter Look-up'!$J:$J,0)))</f>
        <v>526</v>
      </c>
      <c r="X8" s="227">
        <f t="shared" si="4"/>
        <v>0</v>
      </c>
      <c r="AB8" s="228" t="str">
        <f t="shared" si="5"/>
        <v>TinThaisarco</v>
      </c>
    </row>
    <row r="9" spans="1:34" s="227" customFormat="1" ht="19.899999999999999" customHeight="1">
      <c r="A9" s="262"/>
      <c r="B9" s="182" t="s">
        <v>1126</v>
      </c>
      <c r="C9" s="186" t="s">
        <v>13802</v>
      </c>
      <c r="D9" s="230"/>
      <c r="E9" s="182" t="s">
        <v>1101</v>
      </c>
      <c r="F9" s="182" t="s">
        <v>800</v>
      </c>
      <c r="G9" s="182" t="s">
        <v>13240</v>
      </c>
      <c r="H9" s="183">
        <v>0</v>
      </c>
      <c r="I9" s="184" t="s">
        <v>1792</v>
      </c>
      <c r="J9" s="184" t="s">
        <v>6065</v>
      </c>
      <c r="K9" s="224"/>
      <c r="L9" s="224"/>
      <c r="M9" s="224"/>
      <c r="N9" s="224"/>
      <c r="O9" s="224"/>
      <c r="P9" s="185"/>
      <c r="Q9" s="225"/>
      <c r="R9" s="182" t="str">
        <f ca="1">IF(ISERROR($V9),"",OFFSET('Smelter Look-up'!$C$4,$V9-4,0)&amp;"")</f>
        <v>PT Timah Tbk Kundur</v>
      </c>
      <c r="S9" s="181" t="str">
        <f t="shared" ca="1" si="3"/>
        <v>ID</v>
      </c>
      <c r="T9" s="181" t="str">
        <f ca="1">IF(B9="","",IF(ISERROR(MATCH($J9,SorP!$B$1:$B$6279,0)),"",INDIRECT("'SorP'!$A$"&amp;MATCH($S9&amp;$J9,SorP!C:C,0))))</f>
        <v>ID-RI</v>
      </c>
      <c r="U9" s="201"/>
      <c r="V9" s="226">
        <f>IF(C9="",NA(),IF(OR(C9="Smelter not listed",C9="Smelter not yet identified"),MATCH($B9&amp;$D9,'Smelter Look-up'!$J:$J,0),MATCH($B9&amp;$C9,'Smelter Look-up'!$J:$J,0)))</f>
        <v>513</v>
      </c>
      <c r="X9" s="227">
        <f t="shared" si="4"/>
        <v>0</v>
      </c>
      <c r="AB9" s="228" t="str">
        <f t="shared" si="5"/>
        <v>TinPT Timah Tbk Kundur</v>
      </c>
    </row>
    <row r="10" spans="1:34" s="227" customFormat="1" ht="19.899999999999999" customHeight="1">
      <c r="A10" s="262"/>
      <c r="B10" s="182" t="s">
        <v>1126</v>
      </c>
      <c r="C10" s="186" t="s">
        <v>13801</v>
      </c>
      <c r="D10" s="230"/>
      <c r="E10" s="182" t="s">
        <v>1101</v>
      </c>
      <c r="F10" s="182" t="s">
        <v>781</v>
      </c>
      <c r="G10" s="182" t="s">
        <v>13240</v>
      </c>
      <c r="H10" s="183">
        <v>0</v>
      </c>
      <c r="I10" s="184" t="s">
        <v>1794</v>
      </c>
      <c r="J10" s="184" t="s">
        <v>12852</v>
      </c>
      <c r="K10" s="224"/>
      <c r="L10" s="224"/>
      <c r="M10" s="224"/>
      <c r="N10" s="224"/>
      <c r="O10" s="224"/>
      <c r="P10" s="185"/>
      <c r="Q10" s="225"/>
      <c r="R10" s="182" t="str">
        <f ca="1">IF(ISERROR($V10),"",OFFSET('Smelter Look-up'!$C$4,$V10-4,0)&amp;"")</f>
        <v>PT Timah Tbk Mentok</v>
      </c>
      <c r="S10" s="181" t="str">
        <f t="shared" ca="1" si="3"/>
        <v>ID</v>
      </c>
      <c r="T10" s="181" t="str">
        <f ca="1">IF(B10="","",IF(ISERROR(MATCH($J10,SorP!$B$1:$B$6279,0)),"",INDIRECT("'SorP'!$A$"&amp;MATCH($S10&amp;$J10,SorP!C:C,0))))</f>
        <v>ID-BB</v>
      </c>
      <c r="U10" s="201"/>
      <c r="V10" s="226">
        <f>IF(C10="",NA(),IF(OR(C10="Smelter not listed",C10="Smelter not yet identified"),MATCH($B10&amp;$D10,'Smelter Look-up'!$J:$J,0),MATCH($B10&amp;$C10,'Smelter Look-up'!$J:$J,0)))</f>
        <v>514</v>
      </c>
      <c r="X10" s="227">
        <f t="shared" si="4"/>
        <v>0</v>
      </c>
      <c r="AB10" s="228" t="str">
        <f t="shared" si="5"/>
        <v>TinPT Timah Tbk Mentok</v>
      </c>
    </row>
    <row r="11" spans="1:34" s="227" customFormat="1" ht="19.899999999999999" customHeight="1">
      <c r="A11" s="262"/>
      <c r="B11" s="182" t="s">
        <v>1126</v>
      </c>
      <c r="C11" s="186" t="s">
        <v>12932</v>
      </c>
      <c r="D11" s="230"/>
      <c r="E11" s="182" t="s">
        <v>1091</v>
      </c>
      <c r="F11" s="182" t="s">
        <v>1815</v>
      </c>
      <c r="G11" s="182" t="s">
        <v>13240</v>
      </c>
      <c r="H11" s="183">
        <v>0</v>
      </c>
      <c r="I11" s="184" t="s">
        <v>1816</v>
      </c>
      <c r="J11" s="184" t="s">
        <v>3153</v>
      </c>
      <c r="K11" s="224"/>
      <c r="L11" s="224"/>
      <c r="M11" s="224"/>
      <c r="N11" s="224"/>
      <c r="O11" s="224"/>
      <c r="P11" s="185"/>
      <c r="Q11" s="225"/>
      <c r="R11" s="182" t="str">
        <f ca="1">IF(ISERROR($V11),"",OFFSET('Smelter Look-up'!$C$4,$V11-4,0)&amp;"")</f>
        <v>Aurubis Beerse</v>
      </c>
      <c r="S11" s="181" t="str">
        <f t="shared" ca="1" si="3"/>
        <v>BE</v>
      </c>
      <c r="T11" s="181" t="str">
        <f ca="1">IF(B11="","",IF(ISERROR(MATCH($J11,SorP!$B$1:$B$6279,0)),"",INDIRECT("'SorP'!$A$"&amp;MATCH($S11&amp;$J11,SorP!C:C,0))))</f>
        <v>BE-VAN</v>
      </c>
      <c r="U11" s="201"/>
      <c r="V11" s="226">
        <f>IF(C11="",NA(),IF(OR(C11="Smelter not listed",C11="Smelter not yet identified"),MATCH($B11&amp;$D11,'Smelter Look-up'!$J:$J,0),MATCH($B11&amp;$C11,'Smelter Look-up'!$J:$J,0)))</f>
        <v>463</v>
      </c>
      <c r="X11" s="227">
        <f t="shared" si="4"/>
        <v>0</v>
      </c>
      <c r="AB11" s="228" t="str">
        <f t="shared" si="5"/>
        <v>TinMetallo Belgium N.V.</v>
      </c>
    </row>
    <row r="12" spans="1:34" s="227" customFormat="1" ht="19.899999999999999" customHeight="1">
      <c r="A12" s="262"/>
      <c r="B12" s="182" t="s">
        <v>1126</v>
      </c>
      <c r="C12" s="186" t="s">
        <v>50</v>
      </c>
      <c r="D12" s="230"/>
      <c r="E12" s="182" t="s">
        <v>1092</v>
      </c>
      <c r="F12" s="182" t="s">
        <v>785</v>
      </c>
      <c r="G12" s="182" t="s">
        <v>13240</v>
      </c>
      <c r="H12" s="183">
        <v>0</v>
      </c>
      <c r="I12" s="184" t="s">
        <v>1766</v>
      </c>
      <c r="J12" s="184" t="s">
        <v>1770</v>
      </c>
      <c r="K12" s="224"/>
      <c r="L12" s="224"/>
      <c r="M12" s="224"/>
      <c r="N12" s="224"/>
      <c r="O12" s="224"/>
      <c r="P12" s="185"/>
      <c r="Q12" s="225"/>
      <c r="R12" s="182" t="str">
        <f ca="1">IF(ISERROR($V12),"",OFFSET('Smelter Look-up'!$C$4,$V12-4,0)&amp;"")</f>
        <v>White Solder Metalurgia e Mineracao Ltda.</v>
      </c>
      <c r="S12" s="181" t="str">
        <f t="shared" ca="1" si="3"/>
        <v>BR</v>
      </c>
      <c r="T12" s="181" t="str">
        <f ca="1">IF(B12="","",IF(ISERROR(MATCH($J12,SorP!$B$1:$B$6279,0)),"",INDIRECT("'SorP'!$A$"&amp;MATCH($S12&amp;$J12,SorP!C:C,0))))</f>
        <v>BR-RO</v>
      </c>
      <c r="U12" s="201"/>
      <c r="V12" s="226">
        <f>IF(C12="",NA(),IF(OR(C12="Smelter not listed",C12="Smelter not yet identified"),MATCH($B12&amp;$D12,'Smelter Look-up'!$J:$J,0),MATCH($B12&amp;$C12,'Smelter Look-up'!$J:$J,0)))</f>
        <v>536</v>
      </c>
      <c r="X12" s="227">
        <f t="shared" si="4"/>
        <v>0</v>
      </c>
      <c r="AB12" s="228" t="str">
        <f t="shared" si="5"/>
        <v>TinWhite Solder Metalurgia e Mineração Ltda.</v>
      </c>
    </row>
    <row r="13" spans="1:34" s="227" customFormat="1" ht="19.899999999999999" customHeight="1">
      <c r="A13" s="262"/>
      <c r="B13" s="182" t="s">
        <v>1126</v>
      </c>
      <c r="C13" s="186" t="s">
        <v>1030</v>
      </c>
      <c r="D13" s="230"/>
      <c r="E13" s="182" t="s">
        <v>876</v>
      </c>
      <c r="F13" s="182" t="s">
        <v>773</v>
      </c>
      <c r="G13" s="182" t="s">
        <v>13240</v>
      </c>
      <c r="H13" s="183">
        <v>0</v>
      </c>
      <c r="I13" s="184" t="s">
        <v>1785</v>
      </c>
      <c r="J13" s="184" t="s">
        <v>9115</v>
      </c>
      <c r="K13" s="224"/>
      <c r="L13" s="224"/>
      <c r="M13" s="224"/>
      <c r="N13" s="224"/>
      <c r="O13" s="224"/>
      <c r="P13" s="185"/>
      <c r="Q13" s="225"/>
      <c r="R13" s="182" t="str">
        <f ca="1">IF(ISERROR($V13),"",OFFSET('Smelter Look-up'!$C$4,$V13-4,0)&amp;"")</f>
        <v>Minsur</v>
      </c>
      <c r="S13" s="181" t="str">
        <f t="shared" ca="1" si="3"/>
        <v>PE</v>
      </c>
      <c r="T13" s="181" t="str">
        <f ca="1">IF(B13="","",IF(ISERROR(MATCH($J13,SorP!$B$1:$B$6279,0)),"",INDIRECT("'SorP'!$A$"&amp;MATCH($S13&amp;$J13,SorP!C:C,0))))</f>
        <v>PE-ICA</v>
      </c>
      <c r="U13" s="201"/>
      <c r="V13" s="226">
        <f>IF(C13="",NA(),IF(OR(C13="Smelter not listed",C13="Smelter not yet identified"),MATCH($B13&amp;$D13,'Smelter Look-up'!$J:$J,0),MATCH($B13&amp;$C13,'Smelter Look-up'!$J:$J,0)))</f>
        <v>470</v>
      </c>
      <c r="X13" s="227">
        <f t="shared" si="4"/>
        <v>0</v>
      </c>
      <c r="AB13" s="228" t="str">
        <f t="shared" si="5"/>
        <v>TinMinsur</v>
      </c>
    </row>
    <row r="14" spans="1:34" s="227" customFormat="1" ht="19.899999999999999" customHeight="1">
      <c r="A14" s="262"/>
      <c r="B14" s="182" t="s">
        <v>1126</v>
      </c>
      <c r="C14" s="186" t="s">
        <v>13183</v>
      </c>
      <c r="D14" s="230"/>
      <c r="E14" s="182" t="s">
        <v>2432</v>
      </c>
      <c r="F14" s="182" t="s">
        <v>13184</v>
      </c>
      <c r="G14" s="182" t="s">
        <v>13240</v>
      </c>
      <c r="H14" s="183">
        <v>0</v>
      </c>
      <c r="I14" s="184" t="s">
        <v>13185</v>
      </c>
      <c r="J14" s="184" t="s">
        <v>1737</v>
      </c>
      <c r="K14" s="224"/>
      <c r="L14" s="224"/>
      <c r="M14" s="224"/>
      <c r="N14" s="224"/>
      <c r="O14" s="224"/>
      <c r="P14" s="185"/>
      <c r="Q14" s="225"/>
      <c r="R14" s="182" t="str">
        <f ca="1">IF(ISERROR($V14),"",OFFSET('Smelter Look-up'!$C$4,$V14-4,0)&amp;"")</f>
        <v>Tin Technology &amp; Refining</v>
      </c>
      <c r="S14" s="181" t="str">
        <f t="shared" ca="1" si="3"/>
        <v>US</v>
      </c>
      <c r="T14" s="181" t="str">
        <f ca="1">IF(B14="","",IF(ISERROR(MATCH($J14,SorP!$B$1:$B$6279,0)),"",INDIRECT("'SorP'!$A$"&amp;MATCH($S14&amp;$J14,SorP!C:C,0))))</f>
        <v>US-PA</v>
      </c>
      <c r="U14" s="201"/>
      <c r="V14" s="226">
        <f>IF(C14="",NA(),IF(OR(C14="Smelter not listed",C14="Smelter not yet identified"),MATCH($B14&amp;$D14,'Smelter Look-up'!$J:$J,0),MATCH($B14&amp;$C14,'Smelter Look-up'!$J:$J,0)))</f>
        <v>530</v>
      </c>
      <c r="X14" s="227">
        <f t="shared" si="4"/>
        <v>0</v>
      </c>
      <c r="AB14" s="228" t="str">
        <f t="shared" si="5"/>
        <v>TinTin Technology &amp; Refining</v>
      </c>
    </row>
    <row r="15" spans="1:34" s="227" customFormat="1" ht="19.899999999999999" customHeight="1">
      <c r="A15" s="262"/>
      <c r="B15" s="182" t="s">
        <v>1126</v>
      </c>
      <c r="C15" s="186" t="s">
        <v>2157</v>
      </c>
      <c r="D15" s="230"/>
      <c r="E15" s="182" t="s">
        <v>1101</v>
      </c>
      <c r="F15" s="182" t="s">
        <v>780</v>
      </c>
      <c r="G15" s="182" t="s">
        <v>13240</v>
      </c>
      <c r="H15" s="183">
        <v>0</v>
      </c>
      <c r="I15" s="184" t="s">
        <v>1767</v>
      </c>
      <c r="J15" s="184" t="s">
        <v>12852</v>
      </c>
      <c r="K15" s="224"/>
      <c r="L15" s="224"/>
      <c r="M15" s="224"/>
      <c r="N15" s="224"/>
      <c r="O15" s="224"/>
      <c r="P15" s="185"/>
      <c r="Q15" s="225"/>
      <c r="R15" s="182" t="str">
        <f ca="1">IF(ISERROR($V15),"",OFFSET('Smelter Look-up'!$C$4,$V15-4,0)&amp;"")</f>
        <v>PT Refined Bangka Tin</v>
      </c>
      <c r="S15" s="181" t="str">
        <f t="shared" ca="1" si="3"/>
        <v>ID</v>
      </c>
      <c r="T15" s="181" t="str">
        <f ca="1">IF(B15="","",IF(ISERROR(MATCH($J15,SorP!$B$1:$B$6279,0)),"",INDIRECT("'SorP'!$A$"&amp;MATCH($S15&amp;$J15,SorP!C:C,0))))</f>
        <v>ID-BB</v>
      </c>
      <c r="U15" s="201"/>
      <c r="V15" s="226">
        <f>IF(C15="",NA(),IF(OR(C15="Smelter not listed",C15="Smelter not yet identified"),MATCH($B15&amp;$D15,'Smelter Look-up'!$J:$J,0),MATCH($B15&amp;$C15,'Smelter Look-up'!$J:$J,0)))</f>
        <v>507</v>
      </c>
      <c r="X15" s="227">
        <f t="shared" si="4"/>
        <v>0</v>
      </c>
      <c r="AB15" s="228" t="str">
        <f t="shared" si="5"/>
        <v>TinPT Refined Bangka Tin</v>
      </c>
    </row>
    <row r="16" spans="1:34" s="227" customFormat="1" ht="19.899999999999999" customHeight="1">
      <c r="A16" s="262"/>
      <c r="B16" s="182" t="s">
        <v>1126</v>
      </c>
      <c r="C16" s="186" t="s">
        <v>13803</v>
      </c>
      <c r="D16" s="230"/>
      <c r="E16" s="182" t="s">
        <v>2430</v>
      </c>
      <c r="F16" s="182" t="s">
        <v>777</v>
      </c>
      <c r="G16" s="182" t="s">
        <v>13240</v>
      </c>
      <c r="H16" s="183">
        <v>0</v>
      </c>
      <c r="I16" s="184" t="s">
        <v>1769</v>
      </c>
      <c r="J16" s="184" t="s">
        <v>1769</v>
      </c>
      <c r="K16" s="224"/>
      <c r="L16" s="224"/>
      <c r="M16" s="224"/>
      <c r="N16" s="224"/>
      <c r="O16" s="224"/>
      <c r="P16" s="185"/>
      <c r="Q16" s="225"/>
      <c r="R16" s="182" t="str">
        <f ca="1">IF(ISERROR($V16),"",OFFSET('Smelter Look-up'!$C$4,$V16-4,0)&amp;"")</f>
        <v>Operaciones Metalurgicas S.A.</v>
      </c>
      <c r="S16" s="181" t="str">
        <f t="shared" ca="1" si="3"/>
        <v>BO</v>
      </c>
      <c r="T16" s="181" t="str">
        <f ca="1">IF(B16="","",IF(ISERROR(MATCH($J16,SorP!$B$1:$B$6279,0)),"",INDIRECT("'SorP'!$A$"&amp;MATCH($S16&amp;$J16,SorP!C:C,0))))</f>
        <v>BO-O</v>
      </c>
      <c r="U16" s="201"/>
      <c r="V16" s="226">
        <f>IF(C16="",NA(),IF(OR(C16="Smelter not listed",C16="Smelter not yet identified"),MATCH($B16&amp;$D16,'Smelter Look-up'!$J:$J,0),MATCH($B16&amp;$C16,'Smelter Look-up'!$J:$J,0)))</f>
        <v>482</v>
      </c>
      <c r="X16" s="227">
        <f t="shared" si="4"/>
        <v>0</v>
      </c>
      <c r="AB16" s="228" t="str">
        <f t="shared" si="5"/>
        <v>TinOperaciones Metalurgicas S.A.</v>
      </c>
    </row>
    <row r="17" spans="1:28" s="227" customFormat="1" ht="19.899999999999999" customHeight="1">
      <c r="A17" s="262"/>
      <c r="B17" s="182" t="s">
        <v>1126</v>
      </c>
      <c r="C17" s="186" t="s">
        <v>811</v>
      </c>
      <c r="D17" s="230"/>
      <c r="E17" s="182" t="s">
        <v>878</v>
      </c>
      <c r="F17" s="182" t="s">
        <v>766</v>
      </c>
      <c r="G17" s="182" t="s">
        <v>13240</v>
      </c>
      <c r="H17" s="183">
        <v>0</v>
      </c>
      <c r="I17" s="184" t="s">
        <v>1771</v>
      </c>
      <c r="J17" s="184" t="s">
        <v>9501</v>
      </c>
      <c r="K17" s="224"/>
      <c r="L17" s="224"/>
      <c r="M17" s="224"/>
      <c r="N17" s="224"/>
      <c r="O17" s="224"/>
      <c r="P17" s="185"/>
      <c r="Q17" s="225"/>
      <c r="R17" s="182" t="str">
        <f ca="1">IF(ISERROR($V17),"",OFFSET('Smelter Look-up'!$C$4,$V17-4,0)&amp;"")</f>
        <v>Fenix Metals</v>
      </c>
      <c r="S17" s="181" t="str">
        <f t="shared" ca="1" si="3"/>
        <v>PL</v>
      </c>
      <c r="T17" s="181" t="str">
        <f ca="1">IF(B17="","",IF(ISERROR(MATCH($J17,SorP!$B$1:$B$6279,0)),"",INDIRECT("'SorP'!$A$"&amp;MATCH($S17&amp;$J17,SorP!C:C,0))))</f>
        <v>PL-18</v>
      </c>
      <c r="U17" s="201"/>
      <c r="V17" s="226">
        <f>IF(C17="",NA(),IF(OR(C17="Smelter not listed",C17="Smelter not yet identified"),MATCH($B17&amp;$D17,'Smelter Look-up'!$J:$J,0),MATCH($B17&amp;$C17,'Smelter Look-up'!$J:$J,0)))</f>
        <v>430</v>
      </c>
      <c r="X17" s="227">
        <f t="shared" si="4"/>
        <v>0</v>
      </c>
      <c r="AB17" s="228" t="str">
        <f t="shared" si="5"/>
        <v>TinFenix Metals</v>
      </c>
    </row>
    <row r="18" spans="1:28" s="227" customFormat="1" ht="19.899999999999999" customHeight="1">
      <c r="A18" s="181"/>
      <c r="B18" s="182" t="s">
        <v>1126</v>
      </c>
      <c r="C18" s="186" t="s">
        <v>2166</v>
      </c>
      <c r="D18" s="230"/>
      <c r="E18" s="182" t="s">
        <v>1096</v>
      </c>
      <c r="F18" s="182" t="s">
        <v>786</v>
      </c>
      <c r="G18" s="182" t="s">
        <v>13240</v>
      </c>
      <c r="H18" s="183">
        <v>0</v>
      </c>
      <c r="I18" s="184" t="s">
        <v>2446</v>
      </c>
      <c r="J18" s="184" t="s">
        <v>13628</v>
      </c>
      <c r="K18" s="224"/>
      <c r="L18" s="224"/>
      <c r="M18" s="224"/>
      <c r="N18" s="224"/>
      <c r="O18" s="224"/>
      <c r="P18" s="185"/>
      <c r="Q18" s="225"/>
      <c r="R18" s="182" t="str">
        <f ca="1">IF(ISERROR($V18),"",OFFSET('Smelter Look-up'!$C$4,$V18-4,0)&amp;"")</f>
        <v>Yunnan Chengfeng Non-ferrous Metals Co., Ltd.</v>
      </c>
      <c r="S18" s="181" t="str">
        <f t="shared" ca="1" si="3"/>
        <v>CN</v>
      </c>
      <c r="T18" s="181" t="str">
        <f ca="1">IF(B18="","",IF(ISERROR(MATCH($J18,SorP!$B$1:$B$6279,0)),"",INDIRECT("'SorP'!$A$"&amp;MATCH($S18&amp;$J18,SorP!C:C,0))))</f>
        <v>CN-YN</v>
      </c>
      <c r="U18" s="201"/>
      <c r="V18" s="226">
        <f>IF(C18="",NA(),IF(OR(C18="Smelter not listed",C18="Smelter not yet identified"),MATCH($B18&amp;$D18,'Smelter Look-up'!$J:$J,0),MATCH($B18&amp;$C18,'Smelter Look-up'!$J:$J,0)))</f>
        <v>543</v>
      </c>
      <c r="X18" s="227">
        <f t="shared" si="4"/>
        <v>0</v>
      </c>
      <c r="AB18" s="228" t="str">
        <f t="shared" si="5"/>
        <v>TinYunnan Chengfeng Non-ferrous Metals Co., Ltd.</v>
      </c>
    </row>
    <row r="19" spans="1:28" s="227" customFormat="1" ht="25.5">
      <c r="A19" s="181"/>
      <c r="B19" s="182" t="s">
        <v>1126</v>
      </c>
      <c r="C19" s="186" t="s">
        <v>782</v>
      </c>
      <c r="D19" s="230"/>
      <c r="E19" s="182" t="s">
        <v>2431</v>
      </c>
      <c r="F19" s="182" t="s">
        <v>783</v>
      </c>
      <c r="G19" s="182" t="s">
        <v>13240</v>
      </c>
      <c r="H19" s="183">
        <v>0</v>
      </c>
      <c r="I19" s="184" t="s">
        <v>13829</v>
      </c>
      <c r="J19" s="184" t="s">
        <v>1701</v>
      </c>
      <c r="K19" s="224"/>
      <c r="L19" s="224"/>
      <c r="M19" s="224"/>
      <c r="N19" s="224"/>
      <c r="O19" s="224"/>
      <c r="P19" s="185"/>
      <c r="Q19" s="225"/>
      <c r="R19" s="182" t="str">
        <f ca="1">IF(ISERROR($V19),"",OFFSET('Smelter Look-up'!$C$4,$V19-4,0)&amp;"")</f>
        <v>Rui Da Hung</v>
      </c>
      <c r="S19" s="181" t="str">
        <f t="shared" ca="1" si="3"/>
        <v>TW</v>
      </c>
      <c r="T19" s="181" t="str">
        <f ca="1">IF(B19="","",IF(ISERROR(MATCH($J19,SorP!$B$1:$B$6279,0)),"",INDIRECT("'SorP'!$A$"&amp;MATCH($S19&amp;$J19,SorP!C:C,0))))</f>
        <v>TW-TAO</v>
      </c>
      <c r="U19" s="201"/>
      <c r="V19" s="226">
        <f>IF(C19="",NA(),IF(OR(C19="Smelter not listed",C19="Smelter not yet identified"),MATCH($B19&amp;$D19,'Smelter Look-up'!$J:$J,0),MATCH($B19&amp;$C19,'Smelter Look-up'!$J:$J,0)))</f>
        <v>521</v>
      </c>
      <c r="X19" s="227">
        <f t="shared" si="4"/>
        <v>0</v>
      </c>
      <c r="AB19" s="228" t="str">
        <f t="shared" si="5"/>
        <v>TinRui Da Hung</v>
      </c>
    </row>
    <row r="20" spans="1:28" s="227" customFormat="1" ht="25.5">
      <c r="A20" s="181"/>
      <c r="B20" s="182" t="s">
        <v>1126</v>
      </c>
      <c r="C20" s="186" t="s">
        <v>2149</v>
      </c>
      <c r="D20" s="230"/>
      <c r="E20" s="182" t="s">
        <v>2432</v>
      </c>
      <c r="F20" s="182" t="s">
        <v>1781</v>
      </c>
      <c r="G20" s="182" t="s">
        <v>13240</v>
      </c>
      <c r="H20" s="183">
        <v>0</v>
      </c>
      <c r="I20" s="184" t="s">
        <v>1782</v>
      </c>
      <c r="J20" s="184" t="s">
        <v>1635</v>
      </c>
      <c r="K20" s="224"/>
      <c r="L20" s="224"/>
      <c r="M20" s="224"/>
      <c r="N20" s="224"/>
      <c r="O20" s="224"/>
      <c r="P20" s="185"/>
      <c r="Q20" s="225"/>
      <c r="R20" s="182" t="str">
        <f ca="1">IF(ISERROR($V20),"",OFFSET('Smelter Look-up'!$C$4,$V20-4,0)&amp;"")</f>
        <v>Metallic Resources, Inc.</v>
      </c>
      <c r="S20" s="181" t="str">
        <f t="shared" ca="1" si="3"/>
        <v>US</v>
      </c>
      <c r="T20" s="181" t="str">
        <f ca="1">IF(B20="","",IF(ISERROR(MATCH($J20,SorP!$B$1:$B$6279,0)),"",INDIRECT("'SorP'!$A$"&amp;MATCH($S20&amp;$J20,SorP!C:C,0))))</f>
        <v>US-OH</v>
      </c>
      <c r="U20" s="201"/>
      <c r="V20" s="226">
        <f>IF(C20="",NA(),IF(OR(C20="Smelter not listed",C20="Smelter not yet identified"),MATCH($B20&amp;$D20,'Smelter Look-up'!$J:$J,0),MATCH($B20&amp;$C20,'Smelter Look-up'!$J:$J,0)))</f>
        <v>462</v>
      </c>
      <c r="X20" s="227">
        <f t="shared" si="4"/>
        <v>0</v>
      </c>
      <c r="AB20" s="228" t="str">
        <f t="shared" si="5"/>
        <v>TinMetallic Resources, Inc.</v>
      </c>
    </row>
    <row r="21" spans="1:28" s="227" customFormat="1" ht="20.25">
      <c r="A21" s="181"/>
      <c r="B21" s="182" t="s">
        <v>1126</v>
      </c>
      <c r="C21" s="186" t="s">
        <v>15809</v>
      </c>
      <c r="D21" s="230"/>
      <c r="E21" s="182" t="s">
        <v>1096</v>
      </c>
      <c r="F21" s="182" t="s">
        <v>15810</v>
      </c>
      <c r="G21" s="182" t="s">
        <v>13240</v>
      </c>
      <c r="H21" s="183">
        <v>0</v>
      </c>
      <c r="I21" s="184" t="s">
        <v>15811</v>
      </c>
      <c r="J21" s="184" t="s">
        <v>13617</v>
      </c>
      <c r="K21" s="224"/>
      <c r="L21" s="224"/>
      <c r="M21" s="224"/>
      <c r="N21" s="224"/>
      <c r="O21" s="224"/>
      <c r="P21" s="185"/>
      <c r="Q21" s="225"/>
      <c r="R21" s="182" t="str">
        <f ca="1">IF(ISERROR($V21),"",OFFSET('Smelter Look-up'!$C$4,$V21-4,0)&amp;"")</f>
        <v/>
      </c>
      <c r="S21" s="181" t="str">
        <f t="shared" ca="1" si="3"/>
        <v>CN</v>
      </c>
      <c r="T21" s="181" t="str">
        <f ca="1">IF(B21="","",IF(ISERROR(MATCH($J21,SorP!$B$1:$B$6279,0)),"",INDIRECT("'SorP'!$A$"&amp;MATCH($S21&amp;$J21,SorP!C:C,0))))</f>
        <v>CN-AH</v>
      </c>
      <c r="U21" s="201"/>
      <c r="V21" s="226" t="e">
        <f>IF(C21="",NA(),IF(OR(C21="Smelter not listed",C21="Smelter not yet identified"),MATCH($B21&amp;$D21,'Smelter Look-up'!$J:$J,0),MATCH($B21&amp;$C21,'Smelter Look-up'!$J:$J,0)))</f>
        <v>#N/A</v>
      </c>
      <c r="X21" s="227">
        <f t="shared" si="4"/>
        <v>0</v>
      </c>
      <c r="AB21" s="228" t="str">
        <f t="shared" si="5"/>
        <v>TinMa'anshan Weitai Tin Co., Ltd.</v>
      </c>
    </row>
    <row r="22" spans="1:28" s="227" customFormat="1" ht="25.5">
      <c r="A22" s="181"/>
      <c r="B22" s="182" t="s">
        <v>1126</v>
      </c>
      <c r="C22" s="186" t="s">
        <v>840</v>
      </c>
      <c r="D22" s="230"/>
      <c r="E22" s="182" t="s">
        <v>1101</v>
      </c>
      <c r="F22" s="182" t="s">
        <v>778</v>
      </c>
      <c r="G22" s="182" t="s">
        <v>13240</v>
      </c>
      <c r="H22" s="183">
        <v>0</v>
      </c>
      <c r="I22" s="184" t="s">
        <v>1767</v>
      </c>
      <c r="J22" s="184" t="s">
        <v>12852</v>
      </c>
      <c r="K22" s="224"/>
      <c r="L22" s="224"/>
      <c r="M22" s="224"/>
      <c r="N22" s="224"/>
      <c r="O22" s="224"/>
      <c r="P22" s="185"/>
      <c r="Q22" s="225"/>
      <c r="R22" s="182" t="str">
        <f ca="1">IF(ISERROR($V22),"",OFFSET('Smelter Look-up'!$C$4,$V22-4,0)&amp;"")</f>
        <v>PT Artha Cipta Langgeng</v>
      </c>
      <c r="S22" s="181" t="str">
        <f t="shared" ca="1" si="3"/>
        <v>ID</v>
      </c>
      <c r="T22" s="181" t="str">
        <f ca="1">IF(B22="","",IF(ISERROR(MATCH($J22,SorP!$B$1:$B$6279,0)),"",INDIRECT("'SorP'!$A$"&amp;MATCH($S22&amp;$J22,SorP!C:C,0))))</f>
        <v>ID-BB</v>
      </c>
      <c r="U22" s="201"/>
      <c r="V22" s="226">
        <f>IF(C22="",NA(),IF(OR(C22="Smelter not listed",C22="Smelter not yet identified"),MATCH($B22&amp;$D22,'Smelter Look-up'!$J:$J,0),MATCH($B22&amp;$C22,'Smelter Look-up'!$J:$J,0)))</f>
        <v>487</v>
      </c>
      <c r="X22" s="227">
        <f t="shared" si="4"/>
        <v>0</v>
      </c>
      <c r="AB22" s="228" t="str">
        <f t="shared" si="5"/>
        <v>TinPT Artha Cipta Langgeng</v>
      </c>
    </row>
    <row r="23" spans="1:28" s="227" customFormat="1" ht="25.5">
      <c r="A23" s="181"/>
      <c r="B23" s="182" t="s">
        <v>1126</v>
      </c>
      <c r="C23" s="186" t="s">
        <v>627</v>
      </c>
      <c r="D23" s="230"/>
      <c r="E23" s="182" t="s">
        <v>1101</v>
      </c>
      <c r="F23" s="182" t="s">
        <v>779</v>
      </c>
      <c r="G23" s="182" t="s">
        <v>13240</v>
      </c>
      <c r="H23" s="183">
        <v>0</v>
      </c>
      <c r="I23" s="184" t="s">
        <v>1767</v>
      </c>
      <c r="J23" s="184" t="s">
        <v>12852</v>
      </c>
      <c r="K23" s="224"/>
      <c r="L23" s="224"/>
      <c r="M23" s="224"/>
      <c r="N23" s="224"/>
      <c r="O23" s="224"/>
      <c r="P23" s="185"/>
      <c r="Q23" s="225"/>
      <c r="R23" s="182" t="str">
        <f ca="1">IF(ISERROR($V23),"",OFFSET('Smelter Look-up'!$C$4,$V23-4,0)&amp;"")</f>
        <v>PT Mitra Stania Prima</v>
      </c>
      <c r="S23" s="181" t="str">
        <f t="shared" ca="1" si="3"/>
        <v>ID</v>
      </c>
      <c r="T23" s="181" t="str">
        <f ca="1">IF(B23="","",IF(ISERROR(MATCH($J23,SorP!$B$1:$B$6279,0)),"",INDIRECT("'SorP'!$A$"&amp;MATCH($S23&amp;$J23,SorP!C:C,0))))</f>
        <v>ID-BB</v>
      </c>
      <c r="U23" s="201"/>
      <c r="V23" s="226">
        <f>IF(C23="",NA(),IF(OR(C23="Smelter not listed",C23="Smelter not yet identified"),MATCH($B23&amp;$D23,'Smelter Look-up'!$J:$J,0),MATCH($B23&amp;$C23,'Smelter Look-up'!$J:$J,0)))</f>
        <v>500</v>
      </c>
      <c r="X23" s="227">
        <f t="shared" si="4"/>
        <v>0</v>
      </c>
      <c r="AB23" s="228" t="str">
        <f t="shared" si="5"/>
        <v>TinPT Mitra Stania Prima</v>
      </c>
    </row>
    <row r="24" spans="1:28" s="227" customFormat="1" ht="25.5">
      <c r="A24" s="181"/>
      <c r="B24" s="182" t="s">
        <v>1126</v>
      </c>
      <c r="C24" s="186" t="s">
        <v>1398</v>
      </c>
      <c r="D24" s="230"/>
      <c r="E24" s="182" t="s">
        <v>1101</v>
      </c>
      <c r="F24" s="182" t="s">
        <v>1399</v>
      </c>
      <c r="G24" s="182" t="s">
        <v>13240</v>
      </c>
      <c r="H24" s="183">
        <v>0</v>
      </c>
      <c r="I24" s="184" t="s">
        <v>1767</v>
      </c>
      <c r="J24" s="184" t="s">
        <v>12852</v>
      </c>
      <c r="K24" s="224"/>
      <c r="L24" s="224"/>
      <c r="M24" s="224"/>
      <c r="N24" s="224"/>
      <c r="O24" s="224"/>
      <c r="P24" s="185"/>
      <c r="Q24" s="225"/>
      <c r="R24" s="182" t="str">
        <f ca="1">IF(ISERROR($V24),"",OFFSET('Smelter Look-up'!$C$4,$V24-4,0)&amp;"")</f>
        <v>PT ATD Makmur Mandiri Jaya</v>
      </c>
      <c r="S24" s="181" t="str">
        <f t="shared" ca="1" si="3"/>
        <v>ID</v>
      </c>
      <c r="T24" s="181" t="str">
        <f ca="1">IF(B24="","",IF(ISERROR(MATCH($J24,SorP!$B$1:$B$6279,0)),"",INDIRECT("'SorP'!$A$"&amp;MATCH($S24&amp;$J24,SorP!C:C,0))))</f>
        <v>ID-BB</v>
      </c>
      <c r="U24" s="201"/>
      <c r="V24" s="226">
        <f>IF(C24="",NA(),IF(OR(C24="Smelter not listed",C24="Smelter not yet identified"),MATCH($B24&amp;$D24,'Smelter Look-up'!$J:$J,0),MATCH($B24&amp;$C24,'Smelter Look-up'!$J:$J,0)))</f>
        <v>488</v>
      </c>
      <c r="X24" s="227">
        <f t="shared" si="4"/>
        <v>0</v>
      </c>
      <c r="AB24" s="228" t="str">
        <f t="shared" si="5"/>
        <v>TinPT ATD Makmur Mandiri Jaya</v>
      </c>
    </row>
    <row r="25" spans="1:28" s="227" customFormat="1" ht="20.25">
      <c r="A25" s="181"/>
      <c r="B25" s="182" t="s">
        <v>1126</v>
      </c>
      <c r="C25" s="186" t="s">
        <v>2528</v>
      </c>
      <c r="D25" s="230"/>
      <c r="E25" s="182" t="s">
        <v>1096</v>
      </c>
      <c r="F25" s="182" t="s">
        <v>2529</v>
      </c>
      <c r="G25" s="182" t="s">
        <v>13240</v>
      </c>
      <c r="H25" s="183">
        <v>0</v>
      </c>
      <c r="I25" s="184" t="s">
        <v>1824</v>
      </c>
      <c r="J25" s="184" t="s">
        <v>13624</v>
      </c>
      <c r="K25" s="224"/>
      <c r="L25" s="224"/>
      <c r="M25" s="224"/>
      <c r="N25" s="224"/>
      <c r="O25" s="224"/>
      <c r="P25" s="185"/>
      <c r="Q25" s="225"/>
      <c r="R25" s="182" t="str">
        <f ca="1">IF(ISERROR($V25),"",OFFSET('Smelter Look-up'!$C$4,$V25-4,0)&amp;"")</f>
        <v>Guangdong Hanhe Non-Ferrous Metal Co., Ltd.</v>
      </c>
      <c r="S25" s="181" t="str">
        <f t="shared" ca="1" si="3"/>
        <v>CN</v>
      </c>
      <c r="T25" s="181" t="str">
        <f ca="1">IF(B25="","",IF(ISERROR(MATCH($J25,SorP!$B$1:$B$6279,0)),"",INDIRECT("'SorP'!$A$"&amp;MATCH($S25&amp;$J25,SorP!C:C,0))))</f>
        <v>CN-GD</v>
      </c>
      <c r="U25" s="201"/>
      <c r="V25" s="226">
        <f>IF(C25="",NA(),IF(OR(C25="Smelter not listed",C25="Smelter not yet identified"),MATCH($B25&amp;$D25,'Smelter Look-up'!$J:$J,0),MATCH($B25&amp;$C25,'Smelter Look-up'!$J:$J,0)))</f>
        <v>442</v>
      </c>
      <c r="X25" s="227">
        <f t="shared" si="4"/>
        <v>0</v>
      </c>
      <c r="AB25" s="228" t="str">
        <f t="shared" si="5"/>
        <v>TinGuangdong Hanhe Non-Ferrous Metal Co., Ltd.</v>
      </c>
    </row>
    <row r="26" spans="1:28" s="227" customFormat="1" ht="25.5">
      <c r="A26" s="181"/>
      <c r="B26" s="182" t="s">
        <v>1126</v>
      </c>
      <c r="C26" s="186" t="s">
        <v>1322</v>
      </c>
      <c r="D26" s="230"/>
      <c r="E26" s="182" t="s">
        <v>1096</v>
      </c>
      <c r="F26" s="182" t="s">
        <v>770</v>
      </c>
      <c r="G26" s="182" t="s">
        <v>13240</v>
      </c>
      <c r="H26" s="183">
        <v>0</v>
      </c>
      <c r="I26" s="184" t="s">
        <v>1775</v>
      </c>
      <c r="J26" s="184" t="s">
        <v>13603</v>
      </c>
      <c r="K26" s="224"/>
      <c r="L26" s="224"/>
      <c r="M26" s="224"/>
      <c r="N26" s="224"/>
      <c r="O26" s="224"/>
      <c r="P26" s="185"/>
      <c r="Q26" s="225"/>
      <c r="R26" s="182" t="str">
        <f ca="1">IF(ISERROR($V26),"",OFFSET('Smelter Look-up'!$C$4,$V26-4,0)&amp;"")</f>
        <v>China Tin Group Co., Ltd.</v>
      </c>
      <c r="S26" s="181" t="str">
        <f t="shared" ca="1" si="3"/>
        <v>CN</v>
      </c>
      <c r="T26" s="181" t="str">
        <f ca="1">IF(B26="","",IF(ISERROR(MATCH($J26,SorP!$B$1:$B$6279,0)),"",INDIRECT("'SorP'!$A$"&amp;MATCH($S26&amp;$J26,SorP!C:C,0))))</f>
        <v>CN-GX</v>
      </c>
      <c r="U26" s="201"/>
      <c r="V26" s="226">
        <f>IF(C26="",NA(),IF(OR(C26="Smelter not listed",C26="Smelter not yet identified"),MATCH($B26&amp;$D26,'Smelter Look-up'!$J:$J,0),MATCH($B26&amp;$C26,'Smelter Look-up'!$J:$J,0)))</f>
        <v>403</v>
      </c>
      <c r="X26" s="227">
        <f t="shared" si="4"/>
        <v>0</v>
      </c>
      <c r="AB26" s="228" t="str">
        <f t="shared" si="5"/>
        <v>TinChina Tin Group Co., Ltd.</v>
      </c>
    </row>
    <row r="27" spans="1:28" s="227" customFormat="1" ht="20.25">
      <c r="A27" s="181"/>
      <c r="B27" s="182" t="s">
        <v>1126</v>
      </c>
      <c r="C27" s="186" t="s">
        <v>1420</v>
      </c>
      <c r="D27" s="230"/>
      <c r="E27" s="182" t="s">
        <v>1096</v>
      </c>
      <c r="F27" s="182" t="s">
        <v>769</v>
      </c>
      <c r="G27" s="182" t="s">
        <v>13240</v>
      </c>
      <c r="H27" s="183">
        <v>0</v>
      </c>
      <c r="I27" s="184" t="s">
        <v>2446</v>
      </c>
      <c r="J27" s="184" t="s">
        <v>13628</v>
      </c>
      <c r="K27" s="224"/>
      <c r="L27" s="224"/>
      <c r="M27" s="224"/>
      <c r="N27" s="224"/>
      <c r="O27" s="224"/>
      <c r="P27" s="185"/>
      <c r="Q27" s="225"/>
      <c r="R27" s="182" t="str">
        <f ca="1">IF(ISERROR($V27),"",OFFSET('Smelter Look-up'!$C$4,$V27-4,0)&amp;"")</f>
        <v>Gejiu Kai Meng Industry and Trade LLC</v>
      </c>
      <c r="S27" s="181" t="str">
        <f t="shared" ca="1" si="3"/>
        <v>CN</v>
      </c>
      <c r="T27" s="181" t="str">
        <f ca="1">IF(B27="","",IF(ISERROR(MATCH($J27,SorP!$B$1:$B$6279,0)),"",INDIRECT("'SorP'!$A$"&amp;MATCH($S27&amp;$J27,SorP!C:C,0))))</f>
        <v>CN-YN</v>
      </c>
      <c r="U27" s="201"/>
      <c r="V27" s="226">
        <f>IF(C27="",NA(),IF(OR(C27="Smelter not listed",C27="Smelter not yet identified"),MATCH($B27&amp;$D27,'Smelter Look-up'!$J:$J,0),MATCH($B27&amp;$C27,'Smelter Look-up'!$J:$J,0)))</f>
        <v>435</v>
      </c>
      <c r="X27" s="227">
        <f t="shared" si="4"/>
        <v>0</v>
      </c>
      <c r="AB27" s="228" t="str">
        <f t="shared" si="5"/>
        <v>TinGejiu Kai Meng Industry and Trade LLC</v>
      </c>
    </row>
    <row r="28" spans="1:28" s="227" customFormat="1" ht="20.25">
      <c r="A28" s="181"/>
      <c r="B28" s="182" t="s">
        <v>1126</v>
      </c>
      <c r="C28" s="186" t="s">
        <v>2144</v>
      </c>
      <c r="D28" s="230"/>
      <c r="E28" s="182" t="s">
        <v>1096</v>
      </c>
      <c r="F28" s="182" t="s">
        <v>767</v>
      </c>
      <c r="G28" s="182" t="s">
        <v>13240</v>
      </c>
      <c r="H28" s="183">
        <v>0</v>
      </c>
      <c r="I28" s="184" t="s">
        <v>2446</v>
      </c>
      <c r="J28" s="184" t="s">
        <v>13628</v>
      </c>
      <c r="K28" s="224"/>
      <c r="L28" s="224"/>
      <c r="M28" s="224"/>
      <c r="N28" s="224"/>
      <c r="O28" s="224"/>
      <c r="P28" s="185"/>
      <c r="Q28" s="225"/>
      <c r="R28" s="182" t="str">
        <f ca="1">IF(ISERROR($V28),"",OFFSET('Smelter Look-up'!$C$4,$V28-4,0)&amp;"")</f>
        <v>Gejiu Non-Ferrous Metal Processing Co., Ltd.</v>
      </c>
      <c r="S28" s="181" t="str">
        <f t="shared" ca="1" si="3"/>
        <v>CN</v>
      </c>
      <c r="T28" s="181" t="str">
        <f ca="1">IF(B28="","",IF(ISERROR(MATCH($J28,SorP!$B$1:$B$6279,0)),"",INDIRECT("'SorP'!$A$"&amp;MATCH($S28&amp;$J28,SorP!C:C,0))))</f>
        <v>CN-YN</v>
      </c>
      <c r="U28" s="201"/>
      <c r="V28" s="226">
        <f>IF(C28="",NA(),IF(OR(C28="Smelter not listed",C28="Smelter not yet identified"),MATCH($B28&amp;$D28,'Smelter Look-up'!$J:$J,0),MATCH($B28&amp;$C28,'Smelter Look-up'!$J:$J,0)))</f>
        <v>436</v>
      </c>
      <c r="X28" s="227">
        <f t="shared" si="4"/>
        <v>0</v>
      </c>
      <c r="AB28" s="228" t="str">
        <f t="shared" si="5"/>
        <v>TinGejiu Non-Ferrous Metal Processing Co., Ltd.</v>
      </c>
    </row>
    <row r="29" spans="1:28" s="227" customFormat="1" ht="20.25">
      <c r="A29" s="181"/>
      <c r="B29" s="182" t="s">
        <v>1126</v>
      </c>
      <c r="C29" s="186" t="s">
        <v>1159</v>
      </c>
      <c r="D29" s="230"/>
      <c r="E29" s="182" t="s">
        <v>1104</v>
      </c>
      <c r="F29" s="182" t="s">
        <v>774</v>
      </c>
      <c r="G29" s="182" t="s">
        <v>13240</v>
      </c>
      <c r="H29" s="183">
        <v>0</v>
      </c>
      <c r="I29" s="184" t="s">
        <v>15812</v>
      </c>
      <c r="J29" s="184" t="s">
        <v>1551</v>
      </c>
      <c r="K29" s="224"/>
      <c r="L29" s="224"/>
      <c r="M29" s="224"/>
      <c r="N29" s="224"/>
      <c r="O29" s="224"/>
      <c r="P29" s="185"/>
      <c r="Q29" s="225"/>
      <c r="R29" s="182" t="str">
        <f ca="1">IF(ISERROR($V29),"",OFFSET('Smelter Look-up'!$C$4,$V29-4,0)&amp;"")</f>
        <v>Mitsubishi Materials Corporation</v>
      </c>
      <c r="S29" s="181" t="str">
        <f t="shared" ca="1" si="3"/>
        <v>JP</v>
      </c>
      <c r="T29" s="181" t="str">
        <f ca="1">IF(B29="","",IF(ISERROR(MATCH($J29,SorP!$B$1:$B$6279,0)),"",INDIRECT("'SorP'!$A$"&amp;MATCH($S29&amp;$J29,SorP!C:C,0))))</f>
        <v>JP-28</v>
      </c>
      <c r="U29" s="201"/>
      <c r="V29" s="226">
        <f>IF(C29="",NA(),IF(OR(C29="Smelter not listed",C29="Smelter not yet identified"),MATCH($B29&amp;$D29,'Smelter Look-up'!$J:$J,0),MATCH($B29&amp;$C29,'Smelter Look-up'!$J:$J,0)))</f>
        <v>471</v>
      </c>
      <c r="X29" s="227">
        <f t="shared" si="4"/>
        <v>0</v>
      </c>
      <c r="AB29" s="228" t="str">
        <f t="shared" si="5"/>
        <v>TinMitsubishi Materials Corporation</v>
      </c>
    </row>
    <row r="30" spans="1:28" s="227" customFormat="1" ht="20.25">
      <c r="A30" s="181"/>
      <c r="B30" s="182" t="s">
        <v>1126</v>
      </c>
      <c r="C30" s="186" t="s">
        <v>15813</v>
      </c>
      <c r="D30" s="230"/>
      <c r="E30" s="182" t="s">
        <v>888</v>
      </c>
      <c r="F30" s="182" t="s">
        <v>15814</v>
      </c>
      <c r="G30" s="182" t="s">
        <v>13240</v>
      </c>
      <c r="H30" s="183">
        <v>0</v>
      </c>
      <c r="I30" s="184" t="s">
        <v>15815</v>
      </c>
      <c r="J30" s="184" t="s">
        <v>12134</v>
      </c>
      <c r="K30" s="224"/>
      <c r="L30" s="224"/>
      <c r="M30" s="224"/>
      <c r="N30" s="224"/>
      <c r="O30" s="224"/>
      <c r="P30" s="185"/>
      <c r="Q30" s="225"/>
      <c r="R30" s="182" t="str">
        <f ca="1">IF(ISERROR($V30),"",OFFSET('Smelter Look-up'!$C$4,$V30-4,0)&amp;"")</f>
        <v/>
      </c>
      <c r="S30" s="181" t="str">
        <f t="shared" ca="1" si="3"/>
        <v>VN</v>
      </c>
      <c r="T30" s="181" t="str">
        <f ca="1">IF(B30="","",IF(ISERROR(MATCH($J30,SorP!$B$1:$B$6279,0)),"",INDIRECT("'SorP'!$A$"&amp;MATCH($S30&amp;$J30,SorP!C:C,0))))</f>
        <v>VN-69</v>
      </c>
      <c r="U30" s="201"/>
      <c r="V30" s="226" t="e">
        <f>IF(C30="",NA(),IF(OR(C30="Smelter not listed",C30="Smelter not yet identified"),MATCH($B30&amp;$D30,'Smelter Look-up'!$J:$J,0),MATCH($B30&amp;$C30,'Smelter Look-up'!$J:$J,0)))</f>
        <v>#N/A</v>
      </c>
      <c r="X30" s="227">
        <f t="shared" si="4"/>
        <v>0</v>
      </c>
      <c r="AB30" s="228" t="str">
        <f t="shared" si="5"/>
        <v>TinThai Nguyen Mining and Metallurgy Co., Ltd.</v>
      </c>
    </row>
    <row r="31" spans="1:28" s="227" customFormat="1" ht="20.25">
      <c r="A31" s="181"/>
      <c r="B31" s="182" t="s">
        <v>1126</v>
      </c>
      <c r="C31" s="186" t="s">
        <v>13181</v>
      </c>
      <c r="D31" s="230"/>
      <c r="E31" s="182" t="s">
        <v>1096</v>
      </c>
      <c r="F31" s="182" t="s">
        <v>1788</v>
      </c>
      <c r="G31" s="182" t="s">
        <v>13240</v>
      </c>
      <c r="H31" s="183">
        <v>0</v>
      </c>
      <c r="I31" s="184" t="s">
        <v>1773</v>
      </c>
      <c r="J31" s="184" t="s">
        <v>13619</v>
      </c>
      <c r="K31" s="224"/>
      <c r="L31" s="224"/>
      <c r="M31" s="224"/>
      <c r="N31" s="224"/>
      <c r="O31" s="224"/>
      <c r="P31" s="185"/>
      <c r="Q31" s="225"/>
      <c r="R31" s="182" t="str">
        <f ca="1">IF(ISERROR($V31),"",OFFSET('Smelter Look-up'!$C$4,$V31-4,0)&amp;"")</f>
        <v>Jiangxi New Nanshan Technology Ltd.</v>
      </c>
      <c r="S31" s="181" t="str">
        <f t="shared" ca="1" si="3"/>
        <v>CN</v>
      </c>
      <c r="T31" s="181" t="str">
        <f ca="1">IF(B31="","",IF(ISERROR(MATCH($J31,SorP!$B$1:$B$6279,0)),"",INDIRECT("'SorP'!$A$"&amp;MATCH($S31&amp;$J31,SorP!C:C,0))))</f>
        <v>CN-JX</v>
      </c>
      <c r="U31" s="201"/>
      <c r="V31" s="226">
        <f>IF(C31="",NA(),IF(OR(C31="Smelter not listed",C31="Smelter not yet identified"),MATCH($B31&amp;$D31,'Smelter Look-up'!$J:$J,0),MATCH($B31&amp;$C31,'Smelter Look-up'!$J:$J,0)))</f>
        <v>450</v>
      </c>
      <c r="X31" s="227">
        <f t="shared" si="4"/>
        <v>0</v>
      </c>
      <c r="AB31" s="228" t="str">
        <f t="shared" si="5"/>
        <v>TinJiangxi New Nanshan Technology Ltd.</v>
      </c>
    </row>
    <row r="32" spans="1:28" s="227" customFormat="1" ht="20.25">
      <c r="A32" s="181"/>
      <c r="B32" s="182" t="s">
        <v>1126</v>
      </c>
      <c r="C32" s="186" t="s">
        <v>902</v>
      </c>
      <c r="D32" s="230"/>
      <c r="E32" s="182" t="s">
        <v>1104</v>
      </c>
      <c r="F32" s="182" t="s">
        <v>1405</v>
      </c>
      <c r="G32" s="182" t="s">
        <v>13240</v>
      </c>
      <c r="H32" s="183">
        <v>0</v>
      </c>
      <c r="I32" s="184" t="s">
        <v>1574</v>
      </c>
      <c r="J32" s="184" t="s">
        <v>1575</v>
      </c>
      <c r="K32" s="224"/>
      <c r="L32" s="224"/>
      <c r="M32" s="224"/>
      <c r="N32" s="224"/>
      <c r="O32" s="224"/>
      <c r="P32" s="185"/>
      <c r="Q32" s="225"/>
      <c r="R32" s="182" t="str">
        <f ca="1">IF(ISERROR($V32),"",OFFSET('Smelter Look-up'!$C$4,$V32-4,0)&amp;"")</f>
        <v>Dowa</v>
      </c>
      <c r="S32" s="181" t="str">
        <f t="shared" ca="1" si="3"/>
        <v>JP</v>
      </c>
      <c r="T32" s="181" t="str">
        <f ca="1">IF(B32="","",IF(ISERROR(MATCH($J32,SorP!$B$1:$B$6279,0)),"",INDIRECT("'SorP'!$A$"&amp;MATCH($S32&amp;$J32,SorP!C:C,0))))</f>
        <v>JP-05</v>
      </c>
      <c r="U32" s="201"/>
      <c r="V32" s="226">
        <f>IF(C32="",NA(),IF(OR(C32="Smelter not listed",C32="Smelter not yet identified"),MATCH($B32&amp;$D32,'Smelter Look-up'!$J:$J,0),MATCH($B32&amp;$C32,'Smelter Look-up'!$J:$J,0)))</f>
        <v>417</v>
      </c>
      <c r="X32" s="227">
        <f t="shared" si="4"/>
        <v>0</v>
      </c>
      <c r="AB32" s="228" t="str">
        <f t="shared" si="5"/>
        <v>TinDowa</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607DBF3-79BB-4C59-8D7D-984C346F507F}"/>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0" activePane="bottomRight" state="frozen"/>
      <selection activeCell="A4" sqref="A4"/>
      <selection pane="topRight" activeCell="A4" sqref="A4"/>
      <selection pane="bottomLeft" activeCell="A4" sqref="A4"/>
      <selection pane="bottomRight" activeCell="D4" sqref="D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Element Solutions Inc (ALPHA)</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This CMRT covers all Sn (tin) containing products for Alpha</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Ari Bricker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ari.bricker@elementsolutions.com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+1 203.75.5617</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Steef Nuijens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steff.nuijens@elementsolutionsinc.com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45292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https://www.elementsolutionsinc.com/sustainability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Karen Heath</cp:lastModifiedBy>
  <cp:lastPrinted>2015-04-21T20:47:43Z</cp:lastPrinted>
  <dcterms:created xsi:type="dcterms:W3CDTF">2010-06-21T21:00:23Z</dcterms:created>
  <dcterms:modified xsi:type="dcterms:W3CDTF">2024-01-09T15:51:25Z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